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1 кв 2018 отчет на сайт СМ" sheetId="6" r:id="rId1"/>
  </sheets>
  <calcPr calcId="125725"/>
</workbook>
</file>

<file path=xl/calcChain.xml><?xml version="1.0" encoding="utf-8"?>
<calcChain xmlns="http://schemas.openxmlformats.org/spreadsheetml/2006/main">
  <c r="B25" i="6"/>
  <c r="B14" s="1"/>
  <c r="B27"/>
  <c r="B32"/>
  <c r="B31"/>
  <c r="B22"/>
  <c r="B15"/>
  <c r="B9"/>
  <c r="B30" l="1"/>
  <c r="B38" l="1"/>
  <c r="B37" s="1"/>
  <c r="B26"/>
  <c r="B20"/>
  <c r="B16"/>
  <c r="B7"/>
  <c r="B13" l="1"/>
  <c r="B41" s="1"/>
</calcChain>
</file>

<file path=xl/sharedStrings.xml><?xml version="1.0" encoding="utf-8"?>
<sst xmlns="http://schemas.openxmlformats.org/spreadsheetml/2006/main" count="37" uniqueCount="36">
  <si>
    <t>Сведения об использовании подведомственными организациями выделяемых бюджетных средств</t>
  </si>
  <si>
    <t>Доходы</t>
  </si>
  <si>
    <t>Субсидия на банные услуги</t>
  </si>
  <si>
    <t>Выручка за банные услуги</t>
  </si>
  <si>
    <t>Расходы по видам деятельности</t>
  </si>
  <si>
    <t>Факт</t>
  </si>
  <si>
    <t>Материальные затраты, в т.:</t>
  </si>
  <si>
    <t>Электроэнергия, кол-во КВт\ч</t>
  </si>
  <si>
    <t>Дрова</t>
  </si>
  <si>
    <t>Кол-во (м.куб.)</t>
  </si>
  <si>
    <t>Услуги по распиловке дров</t>
  </si>
  <si>
    <t>Транспортные расходы по доставке дров</t>
  </si>
  <si>
    <t>Уголь (т.)</t>
  </si>
  <si>
    <t>Кол-во (т)</t>
  </si>
  <si>
    <t>Транспортные расходы по доставке угля</t>
  </si>
  <si>
    <t>Текущий ремонт бани</t>
  </si>
  <si>
    <t>Расходные материалы</t>
  </si>
  <si>
    <t>Затраты на оплату труда</t>
  </si>
  <si>
    <t>Оплата труда</t>
  </si>
  <si>
    <t>Отчисления</t>
  </si>
  <si>
    <t>Приобретение ОС</t>
  </si>
  <si>
    <t>Прочие затраты всего</t>
  </si>
  <si>
    <t>Спецмолоко</t>
  </si>
  <si>
    <t>Льготная дорога</t>
  </si>
  <si>
    <t>Спецодежда</t>
  </si>
  <si>
    <t xml:space="preserve">Уголь </t>
  </si>
  <si>
    <t xml:space="preserve"> </t>
  </si>
  <si>
    <t>Банные услуги за 2015 г (задолженность)</t>
  </si>
  <si>
    <t>МПЗР "Севержилкомсервис" задолженность за 2015г, в т.ч.:</t>
  </si>
  <si>
    <t>Прочие услуги</t>
  </si>
  <si>
    <t>Смывающие</t>
  </si>
  <si>
    <t>Банные услуги за 2018 год</t>
  </si>
  <si>
    <t>Общехозяйственные расходы 2018г</t>
  </si>
  <si>
    <t>Итого расходов за 2018 год</t>
  </si>
  <si>
    <t>3 квартал 2018 года.</t>
  </si>
  <si>
    <t>Услуги по закупке угля дров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</si>
</sst>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0">
    <xf numFmtId="0" fontId="0" fillId="0" borderId="0" xfId="0"/>
    <xf numFmtId="0" fontId="2" fillId="0" borderId="0" xfId="0" applyFont="1"/>
    <xf numFmtId="0" fontId="4" fillId="2" borderId="1" xfId="0" applyFont="1" applyFill="1" applyBorder="1"/>
    <xf numFmtId="0" fontId="2" fillId="0" borderId="1" xfId="0" applyFont="1" applyBorder="1"/>
    <xf numFmtId="0" fontId="6" fillId="2" borderId="1" xfId="1" applyFont="1" applyFill="1" applyBorder="1"/>
    <xf numFmtId="0" fontId="2" fillId="2" borderId="2" xfId="0" applyFont="1" applyFill="1" applyBorder="1"/>
    <xf numFmtId="0" fontId="7" fillId="3" borderId="1" xfId="1" applyFont="1" applyFill="1" applyBorder="1"/>
    <xf numFmtId="2" fontId="6" fillId="3" borderId="1" xfId="1" applyNumberFormat="1" applyFont="1" applyFill="1" applyBorder="1"/>
    <xf numFmtId="0" fontId="6" fillId="4" borderId="1" xfId="1" applyFont="1" applyFill="1" applyBorder="1"/>
    <xf numFmtId="2" fontId="6" fillId="4" borderId="1" xfId="1" applyNumberFormat="1" applyFont="1" applyFill="1" applyBorder="1"/>
    <xf numFmtId="0" fontId="8" fillId="5" borderId="1" xfId="1" applyFont="1" applyFill="1" applyBorder="1"/>
    <xf numFmtId="2" fontId="8" fillId="5" borderId="1" xfId="1" applyNumberFormat="1" applyFont="1" applyFill="1" applyBorder="1"/>
    <xf numFmtId="0" fontId="7" fillId="0" borderId="1" xfId="1" applyFont="1" applyBorder="1"/>
    <xf numFmtId="2" fontId="7" fillId="0" borderId="1" xfId="1" applyNumberFormat="1" applyFont="1" applyBorder="1"/>
    <xf numFmtId="0" fontId="7" fillId="0" borderId="1" xfId="1" applyFont="1" applyBorder="1" applyAlignment="1">
      <alignment horizontal="left"/>
    </xf>
    <xf numFmtId="2" fontId="7" fillId="0" borderId="1" xfId="1" applyNumberFormat="1" applyFont="1" applyFill="1" applyBorder="1" applyAlignment="1">
      <alignment horizontal="right"/>
    </xf>
    <xf numFmtId="2" fontId="9" fillId="5" borderId="1" xfId="1" applyNumberFormat="1" applyFont="1" applyFill="1" applyBorder="1" applyAlignment="1">
      <alignment horizontal="right"/>
    </xf>
    <xf numFmtId="0" fontId="8" fillId="0" borderId="1" xfId="1" applyFont="1" applyBorder="1"/>
    <xf numFmtId="0" fontId="7" fillId="3" borderId="1" xfId="0" applyFont="1" applyFill="1" applyBorder="1"/>
    <xf numFmtId="2" fontId="2" fillId="3" borderId="1" xfId="0" applyNumberFormat="1" applyFont="1" applyFill="1" applyBorder="1"/>
    <xf numFmtId="0" fontId="6" fillId="4" borderId="1" xfId="0" applyFont="1" applyFill="1" applyBorder="1" applyAlignment="1">
      <alignment wrapText="1"/>
    </xf>
    <xf numFmtId="2" fontId="6" fillId="4" borderId="1" xfId="0" applyNumberFormat="1" applyFont="1" applyFill="1" applyBorder="1"/>
    <xf numFmtId="0" fontId="10" fillId="6" borderId="1" xfId="0" applyFont="1" applyFill="1" applyBorder="1" applyAlignment="1">
      <alignment wrapText="1"/>
    </xf>
    <xf numFmtId="2" fontId="7" fillId="0" borderId="1" xfId="0" applyNumberFormat="1" applyFont="1" applyBorder="1"/>
    <xf numFmtId="2" fontId="0" fillId="0" borderId="0" xfId="0" applyNumberFormat="1"/>
    <xf numFmtId="2" fontId="11" fillId="2" borderId="1" xfId="0" applyNumberFormat="1" applyFont="1" applyFill="1" applyBorder="1"/>
    <xf numFmtId="0" fontId="12" fillId="2" borderId="1" xfId="0" applyFont="1" applyFill="1" applyBorder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6"/>
  <sheetViews>
    <sheetView tabSelected="1" workbookViewId="0">
      <selection activeCell="F42" sqref="F42"/>
    </sheetView>
  </sheetViews>
  <sheetFormatPr defaultRowHeight="14.4"/>
  <cols>
    <col min="1" max="1" width="51.109375" customWidth="1"/>
    <col min="2" max="2" width="30" customWidth="1"/>
    <col min="5" max="5" width="9.109375" bestFit="1" customWidth="1"/>
  </cols>
  <sheetData>
    <row r="2" spans="1:2" ht="84.75" customHeight="1">
      <c r="A2" s="27" t="s">
        <v>0</v>
      </c>
      <c r="B2" s="27"/>
    </row>
    <row r="3" spans="1:2" ht="21">
      <c r="A3" s="28"/>
      <c r="B3" s="28"/>
    </row>
    <row r="4" spans="1:2">
      <c r="A4" s="1"/>
      <c r="B4" s="1"/>
    </row>
    <row r="6" spans="1:2" ht="20.399999999999999">
      <c r="A6" s="29" t="s">
        <v>34</v>
      </c>
      <c r="B6" s="29"/>
    </row>
    <row r="7" spans="1:2">
      <c r="A7" s="2" t="s">
        <v>1</v>
      </c>
      <c r="B7" s="2">
        <f>B8+B9</f>
        <v>7465482.0300000003</v>
      </c>
    </row>
    <row r="8" spans="1:2">
      <c r="A8" s="3" t="s">
        <v>2</v>
      </c>
      <c r="B8" s="3">
        <v>7179229.6500000004</v>
      </c>
    </row>
    <row r="9" spans="1:2">
      <c r="A9" s="3" t="s">
        <v>3</v>
      </c>
      <c r="B9" s="3">
        <f>249520+36732.38</f>
        <v>286252.38</v>
      </c>
    </row>
    <row r="12" spans="1:2">
      <c r="A12" s="4" t="s">
        <v>4</v>
      </c>
      <c r="B12" s="5" t="s">
        <v>5</v>
      </c>
    </row>
    <row r="13" spans="1:2">
      <c r="A13" s="6" t="s">
        <v>31</v>
      </c>
      <c r="B13" s="7">
        <f>B14+B26+B29+B30+B36</f>
        <v>7913125.4100000001</v>
      </c>
    </row>
    <row r="14" spans="1:2">
      <c r="A14" s="8" t="s">
        <v>6</v>
      </c>
      <c r="B14" s="9">
        <f>B15+B16+B20+B24+B25+B23</f>
        <v>1173851.02</v>
      </c>
    </row>
    <row r="15" spans="1:2">
      <c r="A15" s="10" t="s">
        <v>7</v>
      </c>
      <c r="B15" s="11">
        <f>53110.78+12251.44</f>
        <v>65362.22</v>
      </c>
    </row>
    <row r="16" spans="1:2">
      <c r="A16" s="10" t="s">
        <v>8</v>
      </c>
      <c r="B16" s="11">
        <f t="shared" ref="B16" si="0">B17+B18+B19</f>
        <v>0</v>
      </c>
    </row>
    <row r="17" spans="1:2">
      <c r="A17" s="12" t="s">
        <v>9</v>
      </c>
      <c r="B17" s="13">
        <v>0</v>
      </c>
    </row>
    <row r="18" spans="1:2">
      <c r="A18" s="12" t="s">
        <v>10</v>
      </c>
      <c r="B18" s="13">
        <v>0</v>
      </c>
    </row>
    <row r="19" spans="1:2">
      <c r="A19" s="12" t="s">
        <v>11</v>
      </c>
      <c r="B19" s="13">
        <v>0</v>
      </c>
    </row>
    <row r="20" spans="1:2">
      <c r="A20" s="10" t="s">
        <v>12</v>
      </c>
      <c r="B20" s="11">
        <f>B21+B22</f>
        <v>953704.4</v>
      </c>
    </row>
    <row r="21" spans="1:2">
      <c r="A21" s="14" t="s">
        <v>13</v>
      </c>
      <c r="B21" s="15">
        <v>947750.40000000002</v>
      </c>
    </row>
    <row r="22" spans="1:2">
      <c r="A22" s="12" t="s">
        <v>14</v>
      </c>
      <c r="B22" s="15">
        <f>1554+4400</f>
        <v>5954</v>
      </c>
    </row>
    <row r="23" spans="1:2">
      <c r="A23" s="10" t="s">
        <v>35</v>
      </c>
      <c r="B23" s="16">
        <v>43548.65</v>
      </c>
    </row>
    <row r="24" spans="1:2">
      <c r="A24" s="10" t="s">
        <v>15</v>
      </c>
      <c r="B24" s="16">
        <v>43549.65</v>
      </c>
    </row>
    <row r="25" spans="1:2">
      <c r="A25" s="10" t="s">
        <v>16</v>
      </c>
      <c r="B25" s="11">
        <f>44000+5686+1330+16670.1</f>
        <v>67686.100000000006</v>
      </c>
    </row>
    <row r="26" spans="1:2">
      <c r="A26" s="8" t="s">
        <v>17</v>
      </c>
      <c r="B26" s="8">
        <f t="shared" ref="B26" si="1">B27+B28</f>
        <v>4670076.6400000006</v>
      </c>
    </row>
    <row r="27" spans="1:2">
      <c r="A27" s="17" t="s">
        <v>18</v>
      </c>
      <c r="B27" s="12">
        <f>3554692.54+40298.08</f>
        <v>3594990.62</v>
      </c>
    </row>
    <row r="28" spans="1:2">
      <c r="A28" s="17" t="s">
        <v>19</v>
      </c>
      <c r="B28" s="12">
        <v>1075086.02</v>
      </c>
    </row>
    <row r="29" spans="1:2">
      <c r="A29" s="8" t="s">
        <v>20</v>
      </c>
      <c r="B29" s="9"/>
    </row>
    <row r="30" spans="1:2">
      <c r="A30" s="8" t="s">
        <v>21</v>
      </c>
      <c r="B30" s="9">
        <f>B31+B32+B33+B34+B35</f>
        <v>162752.5</v>
      </c>
    </row>
    <row r="31" spans="1:2">
      <c r="A31" s="12" t="s">
        <v>22</v>
      </c>
      <c r="B31" s="13">
        <f>17337.5+19565</f>
        <v>36902.5</v>
      </c>
    </row>
    <row r="32" spans="1:2">
      <c r="A32" s="12" t="s">
        <v>30</v>
      </c>
      <c r="B32" s="13">
        <f>4030+5760</f>
        <v>9790</v>
      </c>
    </row>
    <row r="33" spans="1:5">
      <c r="A33" s="12" t="s">
        <v>23</v>
      </c>
      <c r="B33" s="13">
        <v>45000</v>
      </c>
    </row>
    <row r="34" spans="1:5">
      <c r="A34" s="12" t="s">
        <v>24</v>
      </c>
      <c r="B34" s="13">
        <v>71060</v>
      </c>
    </row>
    <row r="35" spans="1:5">
      <c r="A35" s="12" t="s">
        <v>29</v>
      </c>
      <c r="B35" s="13"/>
    </row>
    <row r="36" spans="1:5">
      <c r="A36" s="8" t="s">
        <v>32</v>
      </c>
      <c r="B36" s="9">
        <v>1906445.25</v>
      </c>
    </row>
    <row r="37" spans="1:5" hidden="1">
      <c r="A37" s="18" t="s">
        <v>27</v>
      </c>
      <c r="B37" s="19">
        <f>B38</f>
        <v>0</v>
      </c>
    </row>
    <row r="38" spans="1:5" ht="27" hidden="1">
      <c r="A38" s="20" t="s">
        <v>28</v>
      </c>
      <c r="B38" s="21">
        <f>B39+B40</f>
        <v>0</v>
      </c>
    </row>
    <row r="39" spans="1:5" hidden="1">
      <c r="A39" s="22" t="s">
        <v>8</v>
      </c>
      <c r="B39" s="23"/>
    </row>
    <row r="40" spans="1:5" hidden="1">
      <c r="A40" s="22" t="s">
        <v>25</v>
      </c>
      <c r="B40" s="23"/>
    </row>
    <row r="41" spans="1:5" ht="17.399999999999999">
      <c r="A41" s="26" t="s">
        <v>33</v>
      </c>
      <c r="B41" s="25">
        <f>B37+B13</f>
        <v>7913125.4100000001</v>
      </c>
      <c r="E41" s="24"/>
    </row>
    <row r="44" spans="1:5">
      <c r="A44" t="s">
        <v>26</v>
      </c>
      <c r="B44" s="24"/>
    </row>
    <row r="46" spans="1:5">
      <c r="B46" s="24"/>
    </row>
  </sheetData>
  <mergeCells count="3">
    <mergeCell ref="A2:B2"/>
    <mergeCell ref="A3:B3"/>
    <mergeCell ref="A6:B6"/>
  </mergeCells>
  <pageMargins left="0.51181102362204722" right="0.31496062992125984" top="0.74803149606299213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 2018 отчет на сайт СМ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2018-12-13T08:38:10Z</dcterms:modified>
</cp:coreProperties>
</file>