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300" activeTab="3"/>
  </bookViews>
  <sheets>
    <sheet name="доходы прл.1 (3)" sheetId="20" r:id="rId1"/>
    <sheet name="прилож.2 (расходы)" sheetId="22" r:id="rId2"/>
    <sheet name="прилож.3" sheetId="24" r:id="rId3"/>
    <sheet name="прил.4 (источники)" sheetId="23" r:id="rId4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3"/>
  <c r="C14"/>
  <c r="D13"/>
  <c r="C13"/>
  <c r="D12"/>
  <c r="C12"/>
  <c r="D10"/>
  <c r="C10"/>
  <c r="D9"/>
  <c r="C9"/>
  <c r="D8"/>
  <c r="C8"/>
  <c r="D7"/>
  <c r="C7"/>
  <c r="D6"/>
  <c r="C6"/>
  <c r="E36" i="24"/>
  <c r="D36"/>
  <c r="E33"/>
  <c r="D33"/>
  <c r="E30"/>
  <c r="D30"/>
  <c r="E25"/>
  <c r="D25"/>
  <c r="E21"/>
  <c r="D21"/>
  <c r="E17"/>
  <c r="D17"/>
  <c r="E15"/>
  <c r="D15"/>
  <c r="E8"/>
  <c r="D8"/>
  <c r="E7"/>
  <c r="D7"/>
  <c r="E6"/>
  <c r="D6"/>
  <c r="I239" i="22"/>
  <c r="G239"/>
  <c r="I238"/>
  <c r="G238"/>
  <c r="I237"/>
  <c r="G237"/>
  <c r="I236"/>
  <c r="G236"/>
  <c r="I234"/>
  <c r="G234"/>
  <c r="I233"/>
  <c r="G233"/>
  <c r="I231"/>
  <c r="G231"/>
  <c r="I230"/>
  <c r="G230"/>
  <c r="I229"/>
  <c r="G229"/>
  <c r="I227"/>
  <c r="G227"/>
  <c r="I225"/>
  <c r="G225"/>
  <c r="I224"/>
  <c r="G224"/>
  <c r="I223"/>
  <c r="G223"/>
  <c r="I222"/>
  <c r="G222"/>
  <c r="I221"/>
  <c r="G221"/>
  <c r="I219"/>
  <c r="G219"/>
  <c r="I218"/>
  <c r="G218"/>
  <c r="I217"/>
  <c r="G217"/>
  <c r="I215"/>
  <c r="G215"/>
  <c r="I214"/>
  <c r="G214"/>
  <c r="I213"/>
  <c r="G213"/>
  <c r="I211"/>
  <c r="G211"/>
  <c r="I210"/>
  <c r="G210"/>
  <c r="I208"/>
  <c r="G208"/>
  <c r="I202"/>
  <c r="G202"/>
  <c r="I201"/>
  <c r="G201"/>
  <c r="I200"/>
  <c r="G200"/>
  <c r="I197"/>
  <c r="G197"/>
  <c r="I194"/>
  <c r="G194"/>
  <c r="I192"/>
  <c r="G192"/>
  <c r="I191"/>
  <c r="G191"/>
  <c r="I189"/>
  <c r="G189"/>
  <c r="I187"/>
  <c r="G187"/>
  <c r="I185"/>
  <c r="G185"/>
  <c r="I183"/>
  <c r="G183"/>
  <c r="I182"/>
  <c r="G182"/>
  <c r="I181"/>
  <c r="G181"/>
  <c r="I179"/>
  <c r="G179"/>
  <c r="I178"/>
  <c r="G178"/>
  <c r="I174"/>
  <c r="G174"/>
  <c r="I173"/>
  <c r="G173"/>
  <c r="I172"/>
  <c r="G172"/>
  <c r="I170"/>
  <c r="G170"/>
  <c r="I169"/>
  <c r="G169"/>
  <c r="I167"/>
  <c r="G167"/>
  <c r="I166"/>
  <c r="G166"/>
  <c r="I165"/>
  <c r="G165"/>
  <c r="I163"/>
  <c r="G163"/>
  <c r="I162"/>
  <c r="G162"/>
  <c r="I161"/>
  <c r="G161"/>
  <c r="I159"/>
  <c r="G159"/>
  <c r="I156"/>
  <c r="G156"/>
  <c r="I155"/>
  <c r="G155"/>
  <c r="I154"/>
  <c r="G154"/>
  <c r="I152"/>
  <c r="G152"/>
  <c r="I150"/>
  <c r="G150"/>
  <c r="I149"/>
  <c r="G149"/>
  <c r="I147"/>
  <c r="G147"/>
  <c r="I145"/>
  <c r="G145"/>
  <c r="I143"/>
  <c r="G143"/>
  <c r="I142"/>
  <c r="G142"/>
  <c r="I141"/>
  <c r="G141"/>
  <c r="I138"/>
  <c r="G138"/>
  <c r="I137"/>
  <c r="G137"/>
  <c r="I136"/>
  <c r="G136"/>
  <c r="I135"/>
  <c r="G135"/>
  <c r="I133"/>
  <c r="G133"/>
  <c r="I132"/>
  <c r="G132"/>
  <c r="I130"/>
  <c r="G130"/>
  <c r="I129"/>
  <c r="G129"/>
  <c r="I128"/>
  <c r="G128"/>
  <c r="I126"/>
  <c r="G126"/>
  <c r="I125"/>
  <c r="G125"/>
  <c r="I124"/>
  <c r="G124"/>
  <c r="I123"/>
  <c r="G123"/>
  <c r="I120"/>
  <c r="G120"/>
  <c r="I119"/>
  <c r="G119"/>
  <c r="I118"/>
  <c r="G118"/>
  <c r="I117"/>
  <c r="G117"/>
  <c r="I113"/>
  <c r="G113"/>
  <c r="I112"/>
  <c r="G112"/>
  <c r="I111"/>
  <c r="G111"/>
  <c r="I110"/>
  <c r="G110"/>
  <c r="I108"/>
  <c r="G108"/>
  <c r="I106"/>
  <c r="G106"/>
  <c r="I105"/>
  <c r="G105"/>
  <c r="I104"/>
  <c r="G104"/>
  <c r="I103"/>
  <c r="G103"/>
  <c r="I101"/>
  <c r="G101"/>
  <c r="I100"/>
  <c r="G100"/>
  <c r="I99"/>
  <c r="G99"/>
  <c r="I97"/>
  <c r="G97"/>
  <c r="I96"/>
  <c r="G96"/>
  <c r="I95"/>
  <c r="G95"/>
  <c r="I94"/>
  <c r="G94"/>
  <c r="I91"/>
  <c r="G91"/>
  <c r="I90"/>
  <c r="G90"/>
  <c r="I88"/>
  <c r="G88"/>
  <c r="I87"/>
  <c r="G87"/>
  <c r="I85"/>
  <c r="G85"/>
  <c r="I84"/>
  <c r="G84"/>
  <c r="I83"/>
  <c r="G83"/>
  <c r="I80"/>
  <c r="G80"/>
  <c r="I79"/>
  <c r="G79"/>
  <c r="I78"/>
  <c r="G78"/>
  <c r="I77"/>
  <c r="G77"/>
  <c r="I75"/>
  <c r="G75"/>
  <c r="I73"/>
  <c r="G73"/>
  <c r="I70"/>
  <c r="G70"/>
  <c r="I68"/>
  <c r="G68"/>
  <c r="I66"/>
  <c r="G66"/>
  <c r="I64"/>
  <c r="G64"/>
  <c r="I62"/>
  <c r="G62"/>
  <c r="I60"/>
  <c r="G60"/>
  <c r="I58"/>
  <c r="G58"/>
  <c r="I57"/>
  <c r="G57"/>
  <c r="I55"/>
  <c r="G55"/>
  <c r="I54"/>
  <c r="G54"/>
  <c r="I52"/>
  <c r="G52"/>
  <c r="I51"/>
  <c r="G51"/>
  <c r="I50"/>
  <c r="G50"/>
  <c r="I49"/>
  <c r="G49"/>
  <c r="I46"/>
  <c r="G46"/>
  <c r="I45"/>
  <c r="G45"/>
  <c r="I44"/>
  <c r="G44"/>
  <c r="I42"/>
  <c r="G42"/>
  <c r="I41"/>
  <c r="G41"/>
  <c r="I40"/>
  <c r="G40"/>
  <c r="I38"/>
  <c r="G38"/>
  <c r="I37"/>
  <c r="G37"/>
  <c r="I36"/>
  <c r="G36"/>
  <c r="I35"/>
  <c r="G35"/>
  <c r="I31"/>
  <c r="G31"/>
  <c r="I30"/>
  <c r="G30"/>
  <c r="I28"/>
  <c r="G28"/>
  <c r="I27"/>
  <c r="G27"/>
  <c r="I25"/>
  <c r="G25"/>
  <c r="I24"/>
  <c r="G24"/>
  <c r="I22"/>
  <c r="G22"/>
  <c r="I21"/>
  <c r="G21"/>
  <c r="I19"/>
  <c r="G19"/>
  <c r="I18"/>
  <c r="G18"/>
  <c r="I17"/>
  <c r="G17"/>
  <c r="I16"/>
  <c r="G16"/>
  <c r="I14"/>
  <c r="G14"/>
  <c r="I13"/>
  <c r="G13"/>
  <c r="I11"/>
  <c r="G11"/>
  <c r="I10"/>
  <c r="G10"/>
  <c r="I9"/>
  <c r="G9"/>
  <c r="I8"/>
  <c r="G8"/>
  <c r="I7"/>
  <c r="G7"/>
  <c r="I6"/>
  <c r="G6"/>
  <c r="E121" i="20"/>
  <c r="D121"/>
  <c r="C121"/>
  <c r="E119"/>
  <c r="D119"/>
  <c r="C119"/>
  <c r="E117"/>
  <c r="D117"/>
  <c r="C117"/>
  <c r="E113"/>
  <c r="D113"/>
  <c r="C113"/>
  <c r="E108"/>
  <c r="D108"/>
  <c r="C108"/>
  <c r="E106"/>
  <c r="D106"/>
  <c r="C106"/>
  <c r="E101"/>
  <c r="D101"/>
  <c r="C101"/>
  <c r="E98"/>
  <c r="D98"/>
  <c r="C98"/>
  <c r="E94"/>
  <c r="D94"/>
  <c r="C94"/>
  <c r="E90"/>
  <c r="D90"/>
  <c r="C90"/>
  <c r="E87"/>
  <c r="D87"/>
  <c r="C87"/>
  <c r="E84"/>
  <c r="C84"/>
  <c r="E83"/>
  <c r="D83"/>
  <c r="C83"/>
  <c r="E81"/>
  <c r="D81"/>
  <c r="C81"/>
  <c r="E78"/>
  <c r="D78"/>
  <c r="C78"/>
  <c r="E73"/>
  <c r="D73"/>
  <c r="C73"/>
  <c r="E72"/>
  <c r="C72"/>
  <c r="E71"/>
  <c r="D71"/>
  <c r="C71"/>
  <c r="E70"/>
  <c r="D70"/>
  <c r="C70"/>
  <c r="E68"/>
  <c r="D68"/>
  <c r="C68"/>
  <c r="E65"/>
  <c r="C65"/>
  <c r="E64"/>
  <c r="D64"/>
  <c r="C64"/>
  <c r="E63"/>
  <c r="D63"/>
  <c r="C63"/>
  <c r="E61"/>
  <c r="C61"/>
  <c r="E60"/>
  <c r="D60"/>
  <c r="C60"/>
  <c r="E58"/>
  <c r="C58"/>
  <c r="E57"/>
  <c r="D57"/>
  <c r="C57"/>
  <c r="E56"/>
  <c r="D56"/>
  <c r="C56"/>
  <c r="E54"/>
  <c r="D54"/>
  <c r="C54"/>
  <c r="E52"/>
  <c r="D52"/>
  <c r="C52"/>
  <c r="E51"/>
  <c r="D51"/>
  <c r="C51"/>
  <c r="E50"/>
  <c r="D50"/>
  <c r="C50"/>
  <c r="E49"/>
  <c r="D49"/>
  <c r="C49"/>
  <c r="E47"/>
  <c r="D47"/>
  <c r="C47"/>
  <c r="E45"/>
  <c r="C45"/>
  <c r="E44"/>
  <c r="D44"/>
  <c r="C44"/>
  <c r="E42"/>
  <c r="C42"/>
  <c r="E41"/>
  <c r="D41"/>
  <c r="C41"/>
  <c r="E39"/>
  <c r="C39"/>
  <c r="E37"/>
  <c r="C37"/>
  <c r="E36"/>
  <c r="D36"/>
  <c r="C36"/>
  <c r="E35"/>
  <c r="D35"/>
  <c r="C35"/>
  <c r="E33"/>
  <c r="C33"/>
  <c r="E32"/>
  <c r="D32"/>
  <c r="C32"/>
  <c r="E30"/>
  <c r="C30"/>
  <c r="E28"/>
  <c r="C28"/>
  <c r="E27"/>
  <c r="D27"/>
  <c r="C27"/>
  <c r="E25"/>
  <c r="D25"/>
  <c r="C25"/>
  <c r="E24"/>
  <c r="D24"/>
  <c r="C24"/>
  <c r="E22"/>
  <c r="D22"/>
  <c r="C22"/>
  <c r="E19"/>
  <c r="D19"/>
  <c r="C19"/>
  <c r="E18"/>
  <c r="D18"/>
  <c r="C18"/>
  <c r="E13"/>
  <c r="C13"/>
  <c r="E12"/>
  <c r="D12"/>
  <c r="C12"/>
  <c r="E8"/>
  <c r="C8"/>
  <c r="E7"/>
  <c r="D7"/>
  <c r="C7"/>
  <c r="E6"/>
  <c r="D6"/>
  <c r="C6"/>
</calcChain>
</file>

<file path=xl/sharedStrings.xml><?xml version="1.0" encoding="utf-8"?>
<sst xmlns="http://schemas.openxmlformats.org/spreadsheetml/2006/main" count="1384" uniqueCount="480">
  <si>
    <t>Доходы местного бюджета по кодам классификации доходов бюджетов на 2024 год</t>
  </si>
  <si>
    <t>(тыс.руб.)</t>
  </si>
  <si>
    <t>Код                                  бюджетной классификации Россиийской Федерации</t>
  </si>
  <si>
    <t>Наименование                                                                                                                статьи доходов</t>
  </si>
  <si>
    <t>Утверждено  на 2024 год</t>
  </si>
  <si>
    <t>Исполнено за 2024 год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</si>
  <si>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</si>
  <si>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</si>
  <si>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</si>
  <si>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</si>
  <si>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</si>
  <si>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</si>
  <si>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</si>
  <si>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</si>
  <si>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</si>
  <si>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</si>
  <si>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</si>
  <si>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</si>
  <si>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</si>
  <si>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</si>
  <si>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</si>
  <si>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</si>
  <si>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</si>
  <si>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</si>
  <si>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</si>
  <si>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</si>
  <si>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</si>
  <si>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</si>
  <si>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</si>
  <si>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</si>
  <si>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</si>
  <si>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</si>
  <si>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</si>
  <si>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</si>
  <si>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</si>
  <si>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</si>
  <si>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</si>
  <si>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</si>
  <si>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</si>
  <si>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</si>
  <si>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</si>
  <si>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</si>
  <si>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</si>
  <si>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</si>
  <si>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</si>
  <si>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</si>
  <si>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</si>
  <si>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</si>
  <si>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</si>
  <si>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</si>
  <si>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</si>
  <si>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</si>
  <si>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</si>
  <si>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</si>
  <si>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</si>
  <si>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</si>
  <si>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</si>
  <si>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</si>
  <si>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</si>
  <si>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</si>
  <si>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</si>
  <si>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630 1 08 04020 01 0000 110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</si>
  <si>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</si>
  <si>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</si>
  <si>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</si>
  <si>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</si>
  <si>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</si>
  <si>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</si>
  <si>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</si>
  <si>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</si>
  <si>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</si>
  <si>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</si>
  <si>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</si>
  <si>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630 1 11 05075 10 0000 120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</si>
  <si>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</si>
  <si>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</si>
  <si>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</si>
  <si>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</si>
  <si>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</si>
  <si>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</si>
  <si>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</si>
  <si>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</si>
  <si>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</si>
  <si>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0 00 1 13 02000 00 0000 130</t>
  </si>
  <si>
    <t>Доходы от компенсации затрат государства</t>
  </si>
  <si>
    <t xml:space="preserve">630 1 13 02065 10 0000 130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</si>
  <si>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</si>
  <si>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630 1 13 02990 00 0000 130 
</t>
  </si>
  <si>
    <t>Прочие доходы от компенсации затрат государства</t>
  </si>
  <si>
    <t xml:space="preserve">630 1 13 02995 10 0000 130 
</t>
  </si>
  <si>
    <t>Прочие доходы от компенсации затрат бюджетов сельских поселений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</si>
  <si>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</si>
  <si>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</si>
  <si>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</si>
  <si>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</si>
  <si>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</si>
  <si>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</si>
  <si>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</si>
  <si>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</si>
  <si>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630 2 02 15001 10 0000 150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</si>
  <si>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</si>
  <si>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000 2 02 16001 00 0000 150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</si>
  <si>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
</t>
  </si>
  <si>
    <t>630 2 02 16001 10 0000 150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</si>
  <si>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</si>
  <si>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000 2 02 20000 00 0000 150</t>
  </si>
  <si>
    <t>Субсидии бюджетам бюджетной системы Российской Федерации (межбюджетные субсидии)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</si>
  <si>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</si>
  <si>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</si>
  <si>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</si>
  <si>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</si>
  <si>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Субсидии бюджетам муниципальных образования Ненецкого автономного округа на оказание финансовой помощи бюджетам муниципальных образований на строительство (приобретепние) объектов муниципальной собственности в целях предоставления жилых помещений гражданам по договорам социального найма и на формирование специализированного жилищного фонда</t>
  </si>
  <si>
    <t>000 2 02 29999 00 0000 150</t>
  </si>
  <si>
    <t>Прочие субсидии</t>
  </si>
  <si>
    <t>000 2 02 29999 10 0000 150</t>
  </si>
  <si>
    <t>Прочие субсидии бюджетам сельских поселений</t>
  </si>
  <si>
    <t>Субсидии бюджетам муниципальных образования НАО на реализацию проектов местных инициатив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</si>
  <si>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</si>
  <si>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</si>
  <si>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</si>
  <si>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</si>
  <si>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</si>
  <si>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</si>
  <si>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630 2 02 30024 10 0000 150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</si>
  <si>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</si>
  <si>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</si>
  <si>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000 2 02 35118 00 0000 150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</si>
  <si>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</si>
  <si>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630 2 02 35118 10 0000 150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</si>
  <si>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</si>
  <si>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</si>
  <si>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</si>
  <si>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</si>
  <si>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</si>
  <si>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630 2 02 40014 10 0000 150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</si>
  <si>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</si>
  <si>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 xml:space="preserve"> Иные межбюджетные трансферты в рамках МП "Развитие транспортной инфраструктуры  муниципального района "Заполярный район"  на 2021-2030 годы", в том числе:</t>
  </si>
  <si>
    <t>Содержание авиаплощадок  в  поселениях  Заполярного района</t>
  </si>
  <si>
    <t>Содержание мест причаливания речного транспорта в поселениях Заполярного района</t>
  </si>
  <si>
    <t>Обозначение и содержание снегоходных маршрутов</t>
  </si>
  <si>
    <t>Другие мероприятия.Сельское поселение "Пустозерский сельсовет" Заполярного района Ненецкого автономного округа. Мероприятие "Устройство вертолетной площадки с обустройством сигнального оборудования  в с. Оксино Сельского поселения "Пустозерский сельсовет" ЗР НАО"</t>
  </si>
  <si>
    <t>Иные межбюджетные трансферты в рамках МП "Безопасность на территории муниципального района "Заполярный район" на 2019-2030 годы" в том числе:</t>
  </si>
  <si>
    <t>630 2 02 40014 10 0000150</t>
  </si>
  <si>
    <t>Предупреждение и ликвидация последствий ЧС в границах поселений муниципальных образований</t>
  </si>
  <si>
    <t>Организация обучения неработающего населения в области гражданской обороны и защиты от чрезвычайных ситуаций</t>
  </si>
  <si>
    <t>Иные межбюджетные трансферты в рамках МП "Обеспечение населения муниципального района "Заполярный район" чистой водой" на 2021 - 2030 годы"</t>
  </si>
  <si>
    <t xml:space="preserve">Создание условий для обеспечения населения чистой водой
Сельское поселение "Пустозерский сельсовет" Заполярного района Ненецкого автономного округа 
Мероприятие "Выполнение текстового и графического описания местоположения границ зоны санитарной охраны водозабора в д.Каменка Сельского поселения "Пустозерский сельсовет" Заполярного района Ненецкого автономного округа с водоподготовительной установкой
</t>
  </si>
  <si>
    <t>000 2 02 49999 00 0000 150</t>
  </si>
  <si>
    <t>Прочие межбюджетные трансферты, передаваемые бюджетам</t>
  </si>
  <si>
    <t>630 2 02 49999 10 0000 150</t>
  </si>
  <si>
    <t xml:space="preserve">Прочие межбюджетные трансферты, передаваемые бюджетам сельских поселений  </t>
  </si>
  <si>
    <t xml:space="preserve">Иные межбюджетные трансферты на поддержку мер по обеспечению сбалансированности бюджетов поселений муниципального района "Заполярный район" 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</si>
  <si>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</si>
  <si>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>Иные межбюджетные трансферты в рамках МП "Управление муниципальным имуществом муниципального района "Заполярный район" на 2022-2030 годы" в том числе:</t>
  </si>
  <si>
    <t xml:space="preserve"> Выполнение работ по гидравлической промывке, испытаний на плотность и прочность системы отопления потребителя тепловой энергии</t>
  </si>
  <si>
    <t>Капитальный ремонт хоккейно-футбольной площадки в с.Оксино Сельского поселения "Пустозерский сельсовет" ЗР НАО</t>
  </si>
  <si>
    <t>Иные межбюджетные трансферты в рамках  МП  "Возмещение части затрат  органов местного самоуправления поселений муниципального района "Заполярный район" на 2024-2030 годы" в том числе:</t>
  </si>
  <si>
    <t>Расходы на оплату коммунальных услуг и приобретение твердого топлива</t>
  </si>
  <si>
    <t xml:space="preserve">Расходы на выплату пенсий за выслугу лет  лицам, замещавшим выборные должности  </t>
  </si>
  <si>
    <t xml:space="preserve">Расходы на выплату пенсий за выслугу лет  лицам, замещавшим должности муниципальной службы </t>
  </si>
  <si>
    <t>Иные межбюджетные трансферты в рамках МП "Безопасность на территории муниципального района "Заполярный район" на 2019 - 2030 годы"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</si>
  <si>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</si>
  <si>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</si>
  <si>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</si>
  <si>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>Иные межбюджетные трансферты в рамках  МП "Развитие транспортной инфраструктуры муниципального района "Заполярный район" на 2021-2030 годы" в том числе: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</si>
  <si>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</si>
  <si>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 xml:space="preserve"> Другие мероприятия за счет средств дорожного фонда. Сельское поселение "Пустозерский сельсовет" ЗР НАО
Мероприятие "Ремонт участка автомобильной дороги общего пользования местного значения "с.Оксино-аэропорт" (участок от дома №105 до дома №66)" 
</t>
  </si>
  <si>
    <t>630 2 02 49999 10 0000150</t>
  </si>
  <si>
    <t>Иные межбюджетные трансферты в рамках МП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</si>
  <si>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затрат,возникающих при оказании жителям поселения услуг общественных бань</t>
  </si>
  <si>
    <t xml:space="preserve"> Благоустройство территорий поселений</t>
  </si>
  <si>
    <t>Уличное освещение</t>
  </si>
  <si>
    <t>Инициативное бюджетирование. Сельское поселение "Пустозерский сельсовет" Заполярного района Ненецкого автономного округа. Мероприятие: «Городок детства (приобретение игрового комплекса детского городка в с.Оксино")</t>
  </si>
  <si>
    <t>Иные межбюджетные трансферты в рамках МП "Развитие коммунальной инфраструктуры  муниципального района "Заполярный район" на 2020-2030 годы" в том числе:</t>
  </si>
  <si>
    <t>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</si>
  <si>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Иные межбюджетные трансферты в рамках МП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</si>
  <si>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 xml:space="preserve">Сельское поселение "Пустозерский сельсовет" ЗР НАО 
Мероприятие "Приобретение жилых помещений в с.Оксино  Сельского поселения «Пустозерский  сельсовет»  ЗР НАО»
</t>
  </si>
  <si>
    <t xml:space="preserve">Сельское поселение "Пустозерский сельсовет" ЗР НАО 
Мероприятие "Капитальный ремонт жилого дома № 103  в с. Оксино  Сельского поселения «Пустозерский сельсовет» ЗР НАО"
</t>
  </si>
  <si>
    <t xml:space="preserve">Сельское поселение "Пустозерский сельсовет" ЗР НАО 
Мероприятие "Капитальный ремонт кв. №1 в жилом доме № 53 в с.Оксино  Сельского поселения «Пустозерский  сельсовет»  ЗР НАО»
</t>
  </si>
  <si>
    <t>Иные межбюджетные трансферты на организацию ритуальных услуг</t>
  </si>
  <si>
    <t>000 2 07 00000 00 0000 000</t>
  </si>
  <si>
    <t xml:space="preserve">Прочие безвозмездные  поступления </t>
  </si>
  <si>
    <t>630 2 07 05000 10 0000 150</t>
  </si>
  <si>
    <t>Прочие безвозмездные поступления в бюджеты сельских поселений</t>
  </si>
  <si>
    <t>630 2 07 05020 10 0000 150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</si>
  <si>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</si>
  <si>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630 2 07 05030 10 0000 150</t>
  </si>
  <si>
    <t>630 2 08 00000 00 0000 000</t>
  </si>
  <si>
    <t>ПЕРЕЧИСЛЕНИЯ ДЛЯ ОСУЩЕСТВЛЕНИЯ ВОЗВРАТА (ЗАЧЕТА) ИЗЛИШНЕ УПЛАЧЕННЫХ ИЛИ ИЗЛИШНЕ ВЗЫСКАННЫХ СУММ НАЛОГОВ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</si>
  <si>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630 2 08 05 00000 10 0000 000</t>
  </si>
  <si>
    <t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</si>
  <si>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630 2 18 00000 00 0000 000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</si>
  <si>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ПОШЛЫХ ЛЕТ</t>
  </si>
  <si>
    <t>630 2 18 60010 10 0000 150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</si>
  <si>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</si>
  <si>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</si>
  <si>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Расходы бюджета по ведомственной структуре расходов местного бюджета 2024 год</t>
  </si>
  <si>
    <t>Наименование</t>
  </si>
  <si>
    <t>Глава</t>
  </si>
  <si>
    <t>Раздел</t>
  </si>
  <si>
    <t>Подраздел</t>
  </si>
  <si>
    <t>Целевая статья</t>
  </si>
  <si>
    <t>Группа вида расходов</t>
  </si>
  <si>
    <t>Утверждено на 2024 год</t>
  </si>
  <si>
    <t>Исполнено за  2024 год</t>
  </si>
  <si>
    <t>3</t>
  </si>
  <si>
    <t>4</t>
  </si>
  <si>
    <t>5</t>
  </si>
  <si>
    <t>6</t>
  </si>
  <si>
    <t>7</t>
  </si>
  <si>
    <t>8</t>
  </si>
  <si>
    <t>9</t>
  </si>
  <si>
    <t>ВСЕГО РАСХОДОВ                                                                                      в том числе:</t>
  </si>
  <si>
    <t>Администрация СП "Пустозерский сельсовет" Заполярного района Ненецкого автономного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</si>
  <si>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</si>
  <si>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</si>
  <si>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</si>
  <si>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</si>
  <si>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</si>
  <si>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</si>
  <si>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</si>
  <si>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</si>
  <si>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фондами.</t>
  </si>
  <si>
    <t>100</t>
  </si>
  <si>
    <t>Другие непрограммные расходы</t>
  </si>
  <si>
    <t>98.0.00.00000</t>
  </si>
  <si>
    <t>98.0.00.79900</t>
  </si>
  <si>
    <t>98.0.00.91010</t>
  </si>
  <si>
    <t>Функционирование законодательных (представительных) органов государственной власти и представительных органов  муниципальных образований</t>
  </si>
  <si>
    <t>03</t>
  </si>
  <si>
    <t xml:space="preserve"> </t>
  </si>
  <si>
    <t>Представительный орган муниципального образования</t>
  </si>
  <si>
    <t>92.0.00.00000</t>
  </si>
  <si>
    <t>Депутаты представительного органа</t>
  </si>
  <si>
    <t>92.1.00.00000</t>
  </si>
  <si>
    <t>92.1.00.91010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</si>
  <si>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</si>
  <si>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</si>
  <si>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</si>
  <si>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</si>
  <si>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</si>
  <si>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</si>
  <si>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630</t>
  </si>
  <si>
    <t>04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</si>
  <si>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</si>
  <si>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</si>
  <si>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в рамках МП "Возмещение части затрат  органов местного самоуправления поселений муниципального района "Заполярный район на 2024-2030 годы", в т.ч.:</t>
  </si>
  <si>
    <t>43.0.00.89350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</si>
  <si>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</si>
  <si>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</si>
  <si>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</si>
  <si>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</si>
  <si>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</si>
  <si>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</si>
  <si>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</si>
  <si>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из бюджета поселения</t>
  </si>
  <si>
    <t>98.0.00.99000</t>
  </si>
  <si>
    <t>Иные межбюджетные трансферты для выполнения переданных полномочий контроль-счетного органа поселения по осуществлению внешнего муниципального финансового контроля</t>
  </si>
  <si>
    <t>98.0.00.99110</t>
  </si>
  <si>
    <t>Межбюджетные трансферты</t>
  </si>
  <si>
    <t>500</t>
  </si>
  <si>
    <t>Резервные фонды</t>
  </si>
  <si>
    <t>11</t>
  </si>
  <si>
    <t>Резервный фонд местной администрации</t>
  </si>
  <si>
    <t>90.0.00.00000</t>
  </si>
  <si>
    <t xml:space="preserve">Резервный фонд </t>
  </si>
  <si>
    <t>90.0.00.90010</t>
  </si>
  <si>
    <t>Другие общегосударственные вопросы</t>
  </si>
  <si>
    <t>13</t>
  </si>
  <si>
    <t>Муниципальная программа" Управление муниципальным имуществом муниципального района "Заполярный район" на  2022-2030 годы"</t>
  </si>
  <si>
    <t>42.0.00.00000</t>
  </si>
  <si>
    <t>Иные межбюджетные трансферты в рамках МП «Управление муниципальным имуществом муниципального района "Заполярный район" на  2022-2030 годы"</t>
  </si>
  <si>
    <t>42.0.00.89210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</si>
  <si>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</si>
  <si>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Капитальный ремонт хоккейной-футбольной площадки в с.Оксино Сельского поселения "Пустозерский сельсовет" ЗР НАО</t>
  </si>
  <si>
    <t xml:space="preserve">Муниципальная программа "Развитие транспортной инфраструктуры муниципального района "Заполярный район" на 2021-2030 годы" </t>
  </si>
  <si>
    <t>39.0.00.00000</t>
  </si>
  <si>
    <t>39.0.00.89290</t>
  </si>
  <si>
    <t>Выполнение переданных государственных полномочий</t>
  </si>
  <si>
    <t>95.0.00.00000</t>
  </si>
  <si>
    <t>95.0.00.79210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</si>
  <si>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"Приобретение зала ожидания для пассажирского транспорта в п.Хонгурей "Добро пожаловать")</t>
  </si>
  <si>
    <t>98.0.00.79690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</si>
  <si>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"Приобретение зала ожидания для пассажирского транспорта в п.Хонгурей "Добро пожаловать")</t>
  </si>
  <si>
    <t>98.0.00.S9690</t>
  </si>
  <si>
    <t>Исполнение судебных решений</t>
  </si>
  <si>
    <t>98.0.00.91030</t>
  </si>
  <si>
    <t>Уплата членских взносов в ассоциацию "Совет муниципальных образований Ненецкого автономного округа".</t>
  </si>
  <si>
    <t>98.0.00.91040</t>
  </si>
  <si>
    <t>Содержание зданий и сооружений на территории взлетно-посадочных полос и вертолетных площадок</t>
  </si>
  <si>
    <t>98.0.00.91080</t>
  </si>
  <si>
    <t>Оценка недвижимости, признание прав и регулирование отношений по государственной и  муниципальной собственности</t>
  </si>
  <si>
    <t>98.0.00.91090</t>
  </si>
  <si>
    <t>Эксплуатационные и иные расходы по содержанию объектов муниципальной казны</t>
  </si>
  <si>
    <t>98.0.00.91100</t>
  </si>
  <si>
    <t>Уплата взносов на капитальный ремонт по помещениям в многоквартирных домах включенных в региональную программу капитального ремонта, находящимся в собственности муниципального образования</t>
  </si>
  <si>
    <t>98.0.00.91110</t>
  </si>
  <si>
    <t>Проведение праздничных мероприятий</t>
  </si>
  <si>
    <t>98.0.00.91130</t>
  </si>
  <si>
    <t>НАЦИОНАЛЬНАЯ ОБОРОНА</t>
  </si>
  <si>
    <t>00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</si>
  <si>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</si>
  <si>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</si>
  <si>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95.0.00.51180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</si>
  <si>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</si>
  <si>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</si>
  <si>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</si>
  <si>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"Возмещение части затрат органов местного самоуправления поселений  муниципального района "Заполярный район" на 2024-2030 годы"</t>
  </si>
  <si>
    <t>Иные межбюджетные трансферты в рамках МП "Возмещение части затрат органов местного самоуправления поселений муниципального района "Заполярный район" на 2024-2030 годы", в т.ч.:</t>
  </si>
  <si>
    <t xml:space="preserve">Расходы на оплату коммунальных услуг и приобретение твердого топлива 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</si>
  <si>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</si>
  <si>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</si>
  <si>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33.0.00.89240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</si>
  <si>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 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</si>
  <si>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</si>
  <si>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</si>
  <si>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непрограмные расходы</t>
  </si>
  <si>
    <t>Обеспечение пожарной безопасности</t>
  </si>
  <si>
    <t>98.0.00.92010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</si>
  <si>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</si>
  <si>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</si>
  <si>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</si>
  <si>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</si>
  <si>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</si>
  <si>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Муниципальная программа  "Развитие транспортной инфраструктуры   муниципального района  "Заполярный район" на 2021-2030 годы"</t>
  </si>
  <si>
    <t>Иные межбюджетные трансферты в рамках МП "Развитие транспортной инфраструктуры   муниципального района  "Заполярный район" на 2021-2030 годы" в том числе:</t>
  </si>
  <si>
    <t>Содержание авиаплощадок в поселениях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</si>
  <si>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</si>
  <si>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Дорожное хозяйство (дорожные фонды)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</si>
  <si>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 (ремонт и содержание автомобильных дорог общего пользования местного значения)</t>
  </si>
  <si>
    <t>Другие мероприятия за счет средств дорожного фонда. Сельское поселение "Пустозерский сельсовет" Заполярного района Ненецкого автономного округа. Мероприятие "Ремонт участка автомобильной дороги общего пользования местного значения "с.Оксино-аэропорт" (участок от дома №105 до дома №66)</t>
  </si>
  <si>
    <t>Мероприятия в области национальной экономики</t>
  </si>
  <si>
    <t>98.0.00.93000</t>
  </si>
  <si>
    <t>Муниципальный дорожный фонд</t>
  </si>
  <si>
    <t>98.0.00.93100</t>
  </si>
  <si>
    <t>Другие вопросы в области национальной экономики</t>
  </si>
  <si>
    <t>12</t>
  </si>
  <si>
    <t>Муниципальные программы</t>
  </si>
  <si>
    <t>50.0.00.00000</t>
  </si>
  <si>
    <t>Муниципальная программа «Развитие малого и среднего предпринимательства на территории Сельского поселения «Пустозерский сельсовет» Заполярного района Ненецкого автономного округа на 2022-2024 годы"</t>
  </si>
  <si>
    <t>50.0.00.93010</t>
  </si>
  <si>
    <t>Мероприятия по землеустройству  и землепользованию</t>
  </si>
  <si>
    <t>98.0.00.93020</t>
  </si>
  <si>
    <t xml:space="preserve">ЖИЛИЩНО-КОММУНАЛЬНОЕ ХОЗЯЙСТВО </t>
  </si>
  <si>
    <t>05</t>
  </si>
  <si>
    <t>Жилищное хозяйство</t>
  </si>
  <si>
    <t xml:space="preserve"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</t>
  </si>
  <si>
    <t>35.0.00.00000</t>
  </si>
  <si>
    <t>35.0.00.89250</t>
  </si>
  <si>
    <t xml:space="preserve"> Сельское поселение "Пустозерский сельсовет" ЗР НАО.
Мероприятие "Капитальный ремонт жилого дома № 103 в  с.Оксино СП "Пустозерский сельсовет" ЗР НАО"
</t>
  </si>
  <si>
    <t xml:space="preserve"> Сельское поселение "Пустозерский сельсовет" ЗР НАО
Мероприятие "Капитальный ремонт кв.1 в жилом доме № 53 в  с.Оксино  СП "Пустозерский сельсовет" ЗР НАО"
</t>
  </si>
  <si>
    <t>Муниципальная программа  "Строительство(приобретение ) жилых помещений на территории Сельского поселения "Пустозерский сельсовет" Заполярного района  Ненецкого автономного округа на 2024-2026 годы</t>
  </si>
  <si>
    <t xml:space="preserve">Оказание финансовой помощи бюджетам муниципальных образований на строительство (приобретение) объектов муниципальной собственности в целях предоставления жилых помещений </t>
  </si>
  <si>
    <t>54.0.00.79050</t>
  </si>
  <si>
    <t>Капитальные вложения в объекты государственной (муниципальной) собственности</t>
  </si>
  <si>
    <t>400</t>
  </si>
  <si>
    <t xml:space="preserve"> Сельское поселение "Пустозерский сельсовет" ЗР НАО Ненецкого автономного округа.
Мероприятие "Приобретение жилых помещений в с.Оксино СП "Пустозерский сельсовет" ЗР НАО</t>
  </si>
  <si>
    <t>54.0.00.89250</t>
  </si>
  <si>
    <t>Капитальные вложения в объекты государственной (муниципальной собственности)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</si>
  <si>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</si>
  <si>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</si>
  <si>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</si>
  <si>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</si>
  <si>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Другие мероприятия в области жилищного хозяйства</t>
  </si>
  <si>
    <t>98.0.00. 96130</t>
  </si>
  <si>
    <t>98.0.00.96130</t>
  </si>
  <si>
    <t>Коммунальное хозяйство</t>
  </si>
  <si>
    <t xml:space="preserve"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 на 2021-2030 годы" </t>
  </si>
  <si>
    <t>32.0.00.00000</t>
  </si>
  <si>
    <t>32.0.00.89230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</si>
  <si>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 возникающих при оказании жителям поселения услуг общественных бань</t>
  </si>
  <si>
    <t>Муниципальная программа "Развитие коммунальной инфраструктуры  муниципального района "Заполярный район" на 2020-2030 годы"</t>
  </si>
  <si>
    <t>36.0.00.00000</t>
  </si>
  <si>
    <t xml:space="preserve">Иные межбюджетные трансферты в рамках МП "Развитие коммунальной инфраструктуры  муниципального района "Заполярный район" на 2020-2030 годы" в т.ч.: </t>
  </si>
  <si>
    <t>36.0.00.89260</t>
  </si>
  <si>
    <t>Муниципальная программа "Обеспечение населения муниципального района "Заполярный район" чистой водой на 2021 - 2030 годы"</t>
  </si>
  <si>
    <t>38.0.00.00000</t>
  </si>
  <si>
    <t>Иные межбюджетные трансферты в рамках МП "Обеспечение населения муниципального района "Заполярный район" чистой водой на 2021 - 2030 годы" в том числе:</t>
  </si>
  <si>
    <t>38.0.00.89280</t>
  </si>
  <si>
    <t xml:space="preserve"> Мероприятие «Выполнение текстового играфического описания местоположения границ зоны санитарной охраны водозабора в п.Каменка СП "Пустозерский сельсовет" ЗР НАО с водоподготовительной установкой"</t>
  </si>
  <si>
    <t>Исполнение судебных решений.</t>
  </si>
  <si>
    <t xml:space="preserve">   98.0.00.91030    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</si>
  <si>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</si>
  <si>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</si>
  <si>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МП  "Развитие социальной инфраструктуры и создание комфортных условий проживания  на территории муниципального района "Заполярный район" на 2021-2030 годы" в том числе:</t>
  </si>
  <si>
    <t>Благоустройство территорий поселений</t>
  </si>
  <si>
    <t>Другие мероприятия. Сельское поселение "Пустозерский сельсовет" ЗР НАО 
«Устройство металлического ограждения  мест захоронения  в с.Оксино Сельского поселения «Пустозерский  сельсовет» ЗР НАО"</t>
  </si>
  <si>
    <t>Инициативное бюджетирование.Сельское поселение "Пустозерский сельсовет" ЗР НАО. Мероприятие "Городок детства (приобретение игрового комплекса детского городка в с.Оксино)"</t>
  </si>
  <si>
    <t>Муниципальная программа"Благоустройство территории Сельского поселения "Пустозерский сельсовет" ЗР НАО на 2024-2026 годы"</t>
  </si>
  <si>
    <t>53.0.00.00000</t>
  </si>
  <si>
    <t>Мероприятия в области благоустройства в рамках муниципальной программы "Благоустройство территории Сельского поселения "Пустозерский сельсовет" ЗР НАО на 2024-2026 годы"</t>
  </si>
  <si>
    <t>53.0.00.96300</t>
  </si>
  <si>
    <t>Содержание и ремонт тротуаров</t>
  </si>
  <si>
    <t>53.0.00.96320</t>
  </si>
  <si>
    <t>Озеленение</t>
  </si>
  <si>
    <t>53.0.00.96330</t>
  </si>
  <si>
    <t>Содержание мест захоронения на территории поселения</t>
  </si>
  <si>
    <t>53.0.00.96340</t>
  </si>
  <si>
    <t>Прочие мероприятия по благоустройству</t>
  </si>
  <si>
    <t>53.0.00.96360</t>
  </si>
  <si>
    <t>Исполнение обязательств по софинансированию мероприятий по инициативному бюджетированию, в том числе:</t>
  </si>
  <si>
    <t>53.0.00.96390</t>
  </si>
  <si>
    <t>Мероприятие: "Городок детства (приобретение игрового комплекса детского городка в с.Оксино)"</t>
  </si>
  <si>
    <t xml:space="preserve">Субсидии бюджетам муниципальных образований Ненецкого автономного округа на реализацию проектов по поддержке местных инициатив (проект "Новогодняя сказка "(Приобретение уличных фигур Дед Мороз и Снегурочка) </t>
  </si>
  <si>
    <t xml:space="preserve"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</t>
  </si>
  <si>
    <t>Мероприятия в области благоустройства</t>
  </si>
  <si>
    <t>98.0.00.96300</t>
  </si>
  <si>
    <t>98.0.00.96320</t>
  </si>
  <si>
    <t>98.0.00.96360</t>
  </si>
  <si>
    <t>Другие вопросы в области жилищно - коммунального хозяйства</t>
  </si>
  <si>
    <t>98.0.00.89140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</si>
  <si>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</si>
  <si>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</si>
  <si>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</si>
  <si>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</si>
  <si>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«Молодежная политика в  Сельском поселении «Пустозерский сельсовет» ЗР НАО на 2022-2024 годы»</t>
  </si>
  <si>
    <t>52.0.00.00000</t>
  </si>
  <si>
    <t>Мероприятия в рамках Муниципальной программы «Молодежная политика в  Сельском поселении «Пустозерский сельсовет» ЗР НАО на 2022-2024 годы"</t>
  </si>
  <si>
    <t>52.0.00.97010</t>
  </si>
  <si>
    <t>52.0.00. 97010</t>
  </si>
  <si>
    <t>СОЦИАЛЬНАЯ ПОЛИТИКА</t>
  </si>
  <si>
    <t xml:space="preserve">Пенсионное обеспечение 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</si>
  <si>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 </t>
  </si>
  <si>
    <t xml:space="preserve">Иные межбюджетные трансфертыв рамках МП  "Возмещение части затрат органов местного самоуправления поселений муниципального района "Заполярный район" </t>
  </si>
  <si>
    <t xml:space="preserve">43.0.00.00000   </t>
  </si>
  <si>
    <t>Расходы на выплату пенсий за выслугу лет лицам, замещавшим  должности муниципальной службы</t>
  </si>
  <si>
    <t xml:space="preserve">43.0.00.89330   </t>
  </si>
  <si>
    <t>Социальное обеспечение и иные выплаты населению</t>
  </si>
  <si>
    <t>300</t>
  </si>
  <si>
    <t xml:space="preserve">Расходы на выплату пенсий за выслугу лет лицам, замещавшим выборные должности </t>
  </si>
  <si>
    <t xml:space="preserve">43.0.00.89340  </t>
  </si>
  <si>
    <t>Социальное обеспечение населения</t>
  </si>
  <si>
    <t>Резервный  фонд  местной  администрации</t>
  </si>
  <si>
    <t xml:space="preserve">Резервный  фонд  </t>
  </si>
  <si>
    <t>Социальное  обеспечение  и  иные  выплаты  населению</t>
  </si>
  <si>
    <t>Субвенции  местным  бюджетам  на  осуществление  государственного полномочия НАО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</si>
  <si>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</si>
  <si>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>Физическая культура и спорт</t>
  </si>
  <si>
    <t>Физическая культура</t>
  </si>
  <si>
    <t xml:space="preserve">Муниципальная программа  «Сельское поселение «Пустозерский сельсовет» ЗР НАО  -  территория спортивного развития» на 2022-2024 годы»
</t>
  </si>
  <si>
    <t>51.0.00.00000</t>
  </si>
  <si>
    <t>Мероприятия в  рамках  Муниципальной  программы  «Сельское поселение «Пустозерский  сельсовет»  ЗР НАО  -  территория спортивного  развития»  на 2022-2024 годы»</t>
  </si>
  <si>
    <t>51.0.00.97020</t>
  </si>
  <si>
    <t>Расходы бюджета  по разделам и подразделам классификации расходов бюджетов   за  2024 год</t>
  </si>
  <si>
    <t>тыс.руб.</t>
  </si>
  <si>
    <t>Утверждено на 2024год</t>
  </si>
  <si>
    <t>Исполнено за 2024 года</t>
  </si>
  <si>
    <t>2</t>
  </si>
  <si>
    <t>ВСЕГО РАСХОДОВ</t>
  </si>
  <si>
    <t>Администрация СП "Пустозерский сельсовет" ЗР НАО</t>
  </si>
  <si>
    <t>ЖИЛИЩНО-КОММУНАЛЬНОЕ ХОЗЯЙСТВО</t>
  </si>
  <si>
    <t xml:space="preserve">         Источники  финансирования  дефицитов  местного бюджета  по кодам классификации 
                               источников финансирования дефицитов бюджетов за 2024 год                  </t>
  </si>
  <si>
    <t xml:space="preserve">Наименование </t>
  </si>
  <si>
    <t>Код бюджетной классификации источников внутреннего финансирования Российской Федерации</t>
  </si>
  <si>
    <t>Утверждено        на 2024 год</t>
  </si>
  <si>
    <t>Источники внутреннего финансирования дефицитов бюджетов</t>
  </si>
  <si>
    <t>630 01 00 00 00 00 0000 000</t>
  </si>
  <si>
    <t>Изменение остатков средств на счетах по учету средств бюджетов</t>
  </si>
  <si>
    <t>630 01 05 00 00 00 0000 000</t>
  </si>
  <si>
    <t>Увеличение остатков средств бюджетов</t>
  </si>
  <si>
    <t>630 01 05 00 00 00 0000 500</t>
  </si>
  <si>
    <t>Увеличение прочих остатков средств бюджетов</t>
  </si>
  <si>
    <t>630 01 05 02 00 00 0000 500</t>
  </si>
  <si>
    <t xml:space="preserve">Увеличение прочих остатков  денежных средств бюджетов </t>
  </si>
  <si>
    <t>630 01 05 02 01 00 0000 510</t>
  </si>
  <si>
    <t>Увеличение прочих остатков денежных средств бюджетов сельских поселений</t>
  </si>
  <si>
    <t>630 01 05 02 01 10 0000 510</t>
  </si>
  <si>
    <t>Уменьшение остатков средств бюджетов</t>
  </si>
  <si>
    <t>630 01 05 00 00 00 0000 600</t>
  </si>
  <si>
    <t>Уменьшение прочих остатков средств бюджетов</t>
  </si>
  <si>
    <t>630 01 05 02 00 00 0000 600</t>
  </si>
  <si>
    <t>Уменьшение прочих остатков денежных средств бюджетов</t>
  </si>
  <si>
    <t>630 01 05 02 01 00 0000 610</t>
  </si>
  <si>
    <t>Уменьшение прочих остатков денежных средств бюджетов сельских поселений</t>
  </si>
  <si>
    <t>630 01 05 02 01 10 0000 610</t>
  </si>
  <si>
    <t>Приложение 1    
 к Постановлению Администрации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 2024 года"                                                                                                                                                                                     от  00.00.2025 № 0</t>
  </si>
  <si>
    <t xml:space="preserve"> Приложение 2    
 к Постановлению Администрации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 2024 года"                                                                                                                                                                                     от  00.00.2025 № 0</t>
  </si>
  <si>
    <t xml:space="preserve"> Приложение 3    
 к Постановлению Администрации 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2024 год"                                                                                                                                                                                     от  00.00.2025 № 0    </t>
  </si>
  <si>
    <t xml:space="preserve"> Приложение 4  
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                                                                                                                                                       "Об исполнении местного бюджета за  2024 год"                                                                                                                                                                                          от  00.00.2025 №0</t>
  </si>
  <si>
    <t>Исполнено             за   2024 год</t>
  </si>
</sst>
</file>

<file path=xl/styles.xml><?xml version="1.0" encoding="utf-8"?>
<styleSheet xmlns="http://schemas.openxmlformats.org/spreadsheetml/2006/main">
  <numFmts count="3">
    <numFmt numFmtId="164" formatCode="#\ ##0.0"/>
    <numFmt numFmtId="165" formatCode="0.0"/>
    <numFmt numFmtId="166" formatCode="#\ ##0"/>
  </numFmts>
  <fonts count="24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color indexed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Arial Cyr"/>
      <charset val="204"/>
    </font>
    <font>
      <b/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indexed="10"/>
      <name val="Arial Cyr"/>
      <charset val="204"/>
    </font>
    <font>
      <b/>
      <sz val="10"/>
      <color rgb="FF0070C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u/>
      <sz val="10"/>
      <color theme="10"/>
      <name val="Arial Cyr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7" fillId="0" borderId="0"/>
  </cellStyleXfs>
  <cellXfs count="228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7" fillId="0" borderId="0" xfId="0" applyFont="1"/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vertical="justify"/>
    </xf>
    <xf numFmtId="49" fontId="5" fillId="0" borderId="1" xfId="0" applyNumberFormat="1" applyFont="1" applyBorder="1" applyAlignment="1">
      <alignment horizontal="center" wrapText="1"/>
    </xf>
    <xf numFmtId="49" fontId="9" fillId="0" borderId="3" xfId="0" applyNumberFormat="1" applyFont="1" applyFill="1" applyBorder="1" applyAlignment="1" applyProtection="1">
      <alignment wrapText="1"/>
      <protection locked="0"/>
    </xf>
    <xf numFmtId="49" fontId="9" fillId="0" borderId="1" xfId="0" applyNumberFormat="1" applyFont="1" applyFill="1" applyBorder="1" applyAlignment="1" applyProtection="1">
      <alignment horizontal="right" wrapText="1"/>
      <protection locked="0"/>
    </xf>
    <xf numFmtId="49" fontId="10" fillId="0" borderId="1" xfId="0" applyNumberFormat="1" applyFont="1" applyFill="1" applyBorder="1" applyAlignment="1" applyProtection="1">
      <alignment horizontal="right"/>
      <protection locked="0"/>
    </xf>
    <xf numFmtId="164" fontId="9" fillId="0" borderId="4" xfId="0" applyNumberFormat="1" applyFont="1" applyFill="1" applyBorder="1" applyAlignment="1" applyProtection="1">
      <alignment horizontal="right"/>
      <protection locked="0"/>
    </xf>
    <xf numFmtId="49" fontId="9" fillId="0" borderId="3" xfId="0" applyNumberFormat="1" applyFont="1" applyFill="1" applyBorder="1" applyAlignment="1" applyProtection="1">
      <alignment vertical="top" wrapText="1"/>
      <protection locked="0"/>
    </xf>
    <xf numFmtId="49" fontId="9" fillId="0" borderId="1" xfId="0" applyNumberFormat="1" applyFont="1" applyFill="1" applyBorder="1" applyAlignment="1" applyProtection="1">
      <alignment horizontal="right"/>
      <protection locked="0"/>
    </xf>
    <xf numFmtId="164" fontId="9" fillId="0" borderId="1" xfId="0" applyNumberFormat="1" applyFont="1" applyFill="1" applyBorder="1" applyAlignment="1" applyProtection="1">
      <alignment horizontal="right"/>
      <protection locked="0"/>
    </xf>
    <xf numFmtId="49" fontId="10" fillId="0" borderId="3" xfId="0" applyNumberFormat="1" applyFont="1" applyFill="1" applyBorder="1" applyAlignment="1" applyProtection="1">
      <alignment vertical="top" wrapText="1"/>
      <protection locked="0"/>
    </xf>
    <xf numFmtId="49" fontId="10" fillId="0" borderId="1" xfId="0" applyNumberFormat="1" applyFont="1" applyFill="1" applyBorder="1" applyAlignment="1" applyProtection="1">
      <alignment horizontal="right" wrapText="1"/>
      <protection locked="0"/>
    </xf>
    <xf numFmtId="164" fontId="10" fillId="0" borderId="1" xfId="0" applyNumberFormat="1" applyFont="1" applyFill="1" applyBorder="1" applyAlignment="1" applyProtection="1">
      <alignment horizontal="right"/>
      <protection locked="0"/>
    </xf>
    <xf numFmtId="49" fontId="10" fillId="0" borderId="3" xfId="0" applyNumberFormat="1" applyFont="1" applyFill="1" applyBorder="1" applyAlignment="1" applyProtection="1">
      <alignment wrapText="1"/>
      <protection locked="0"/>
    </xf>
    <xf numFmtId="0" fontId="9" fillId="0" borderId="3" xfId="0" applyNumberFormat="1" applyFont="1" applyFill="1" applyBorder="1" applyAlignment="1" applyProtection="1">
      <alignment wrapText="1"/>
      <protection locked="0"/>
    </xf>
    <xf numFmtId="0" fontId="10" fillId="0" borderId="1" xfId="0" applyNumberFormat="1" applyFont="1" applyFill="1" applyBorder="1" applyAlignment="1" applyProtection="1">
      <alignment vertical="top" wrapText="1"/>
      <protection locked="0"/>
    </xf>
    <xf numFmtId="49" fontId="10" fillId="0" borderId="1" xfId="0" applyNumberFormat="1" applyFont="1" applyFill="1" applyBorder="1" applyAlignment="1" applyProtection="1">
      <alignment vertical="top" wrapText="1"/>
      <protection locked="0"/>
    </xf>
    <xf numFmtId="0" fontId="10" fillId="0" borderId="1" xfId="0" applyFont="1" applyBorder="1" applyAlignment="1">
      <alignment vertical="top" wrapText="1"/>
    </xf>
    <xf numFmtId="49" fontId="9" fillId="0" borderId="3" xfId="0" applyNumberFormat="1" applyFont="1" applyFill="1" applyBorder="1" applyAlignment="1" applyProtection="1">
      <alignment vertical="center" wrapText="1"/>
      <protection locked="0"/>
    </xf>
    <xf numFmtId="49" fontId="9" fillId="2" borderId="3" xfId="0" applyNumberFormat="1" applyFont="1" applyFill="1" applyBorder="1" applyAlignment="1" applyProtection="1">
      <alignment wrapText="1"/>
      <protection locked="0"/>
    </xf>
    <xf numFmtId="49" fontId="9" fillId="2" borderId="1" xfId="0" applyNumberFormat="1" applyFont="1" applyFill="1" applyBorder="1" applyAlignment="1" applyProtection="1">
      <alignment horizontal="right" wrapText="1"/>
      <protection locked="0"/>
    </xf>
    <xf numFmtId="49" fontId="9" fillId="2" borderId="1" xfId="0" applyNumberFormat="1" applyFont="1" applyFill="1" applyBorder="1" applyAlignment="1" applyProtection="1">
      <alignment horizontal="right"/>
      <protection locked="0"/>
    </xf>
    <xf numFmtId="164" fontId="9" fillId="2" borderId="1" xfId="0" applyNumberFormat="1" applyFont="1" applyFill="1" applyBorder="1" applyAlignment="1" applyProtection="1">
      <alignment horizontal="right"/>
      <protection locked="0"/>
    </xf>
    <xf numFmtId="49" fontId="10" fillId="2" borderId="3" xfId="0" applyNumberFormat="1" applyFont="1" applyFill="1" applyBorder="1" applyAlignment="1" applyProtection="1">
      <alignment wrapText="1"/>
      <protection locked="0"/>
    </xf>
    <xf numFmtId="49" fontId="10" fillId="2" borderId="1" xfId="0" applyNumberFormat="1" applyFont="1" applyFill="1" applyBorder="1" applyAlignment="1" applyProtection="1">
      <alignment horizontal="right" wrapText="1"/>
      <protection locked="0"/>
    </xf>
    <xf numFmtId="49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49" fontId="10" fillId="0" borderId="3" xfId="3" applyNumberFormat="1" applyFont="1" applyFill="1" applyBorder="1" applyAlignment="1" applyProtection="1">
      <alignment wrapText="1"/>
      <protection locked="0"/>
    </xf>
    <xf numFmtId="0" fontId="1" fillId="0" borderId="0" xfId="0" applyFont="1" applyAlignment="1">
      <alignment wrapText="1"/>
    </xf>
    <xf numFmtId="49" fontId="1" fillId="0" borderId="0" xfId="0" applyNumberFormat="1" applyFont="1"/>
    <xf numFmtId="0" fontId="0" fillId="0" borderId="0" xfId="0" applyFont="1" applyBorder="1"/>
    <xf numFmtId="0" fontId="0" fillId="0" borderId="0" xfId="0" applyBorder="1"/>
    <xf numFmtId="0" fontId="0" fillId="0" borderId="0" xfId="0" applyFont="1" applyAlignment="1">
      <alignment wrapText="1"/>
    </xf>
    <xf numFmtId="49" fontId="0" fillId="0" borderId="0" xfId="0" applyNumberFormat="1" applyFont="1"/>
    <xf numFmtId="49" fontId="0" fillId="0" borderId="0" xfId="0" applyNumberFormat="1" applyFont="1" applyFill="1"/>
    <xf numFmtId="0" fontId="0" fillId="0" borderId="0" xfId="0" applyFont="1"/>
    <xf numFmtId="0" fontId="1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top" wrapText="1"/>
      <protection locked="0"/>
    </xf>
    <xf numFmtId="49" fontId="5" fillId="0" borderId="1" xfId="0" applyNumberFormat="1" applyFont="1" applyFill="1" applyBorder="1" applyAlignment="1" applyProtection="1">
      <alignment horizontal="center" vertical="top"/>
      <protection locked="0"/>
    </xf>
    <xf numFmtId="164" fontId="11" fillId="0" borderId="1" xfId="0" applyNumberFormat="1" applyFont="1" applyFill="1" applyBorder="1" applyAlignment="1" applyProtection="1">
      <alignment horizontal="center" vertical="top"/>
      <protection locked="0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top"/>
      <protection locked="0"/>
    </xf>
    <xf numFmtId="49" fontId="1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justify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 applyProtection="1">
      <alignment vertical="top" wrapText="1"/>
      <protection locked="0"/>
    </xf>
    <xf numFmtId="49" fontId="5" fillId="3" borderId="1" xfId="0" applyNumberFormat="1" applyFont="1" applyFill="1" applyBorder="1" applyAlignment="1" applyProtection="1">
      <alignment horizontal="center" vertical="top" wrapText="1"/>
      <protection locked="0"/>
    </xf>
    <xf numFmtId="49" fontId="5" fillId="3" borderId="1" xfId="0" applyNumberFormat="1" applyFont="1" applyFill="1" applyBorder="1" applyAlignment="1" applyProtection="1">
      <alignment horizontal="center" vertical="top"/>
      <protection locked="0"/>
    </xf>
    <xf numFmtId="164" fontId="5" fillId="3" borderId="1" xfId="0" applyNumberFormat="1" applyFont="1" applyFill="1" applyBorder="1" applyAlignment="1" applyProtection="1">
      <alignment horizontal="center" vertical="top"/>
      <protection locked="0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0" fontId="12" fillId="0" borderId="0" xfId="0" applyFont="1"/>
    <xf numFmtId="49" fontId="2" fillId="3" borderId="1" xfId="0" applyNumberFormat="1" applyFont="1" applyFill="1" applyBorder="1" applyAlignment="1" applyProtection="1">
      <alignment vertical="top" wrapText="1"/>
      <protection locked="0"/>
    </xf>
    <xf numFmtId="0" fontId="11" fillId="3" borderId="1" xfId="0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 applyProtection="1">
      <alignment horizontal="center" vertical="top" wrapText="1"/>
      <protection locked="0"/>
    </xf>
    <xf numFmtId="49" fontId="11" fillId="3" borderId="1" xfId="0" applyNumberFormat="1" applyFont="1" applyFill="1" applyBorder="1" applyAlignment="1" applyProtection="1">
      <alignment horizontal="center" vertical="top"/>
      <protection locked="0"/>
    </xf>
    <xf numFmtId="49" fontId="13" fillId="3" borderId="1" xfId="0" applyNumberFormat="1" applyFont="1" applyFill="1" applyBorder="1" applyAlignment="1" applyProtection="1">
      <alignment horizontal="center" vertical="top"/>
      <protection locked="0"/>
    </xf>
    <xf numFmtId="164" fontId="11" fillId="3" borderId="1" xfId="0" applyNumberFormat="1" applyFont="1" applyFill="1" applyBorder="1" applyAlignment="1" applyProtection="1">
      <alignment horizontal="center" vertical="top"/>
      <protection locked="0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1" fillId="2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vertical="justify" wrapText="1"/>
    </xf>
    <xf numFmtId="0" fontId="1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4" fillId="0" borderId="0" xfId="0" applyFont="1"/>
    <xf numFmtId="164" fontId="11" fillId="4" borderId="1" xfId="0" applyNumberFormat="1" applyFont="1" applyFill="1" applyBorder="1" applyAlignment="1" applyProtection="1">
      <alignment horizontal="center" vertical="top"/>
      <protection locked="0"/>
    </xf>
    <xf numFmtId="164" fontId="5" fillId="4" borderId="1" xfId="0" applyNumberFormat="1" applyFont="1" applyFill="1" applyBorder="1" applyAlignment="1" applyProtection="1">
      <alignment horizontal="center" vertical="top"/>
      <protection locked="0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13" fillId="0" borderId="1" xfId="0" applyNumberFormat="1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>
      <alignment horizontal="center" vertical="top" wrapText="1"/>
    </xf>
    <xf numFmtId="49" fontId="15" fillId="0" borderId="1" xfId="0" applyNumberFormat="1" applyFont="1" applyFill="1" applyBorder="1" applyAlignment="1" applyProtection="1">
      <alignment horizontal="center" vertical="top" wrapText="1"/>
      <protection locked="0"/>
    </xf>
    <xf numFmtId="49" fontId="15" fillId="0" borderId="1" xfId="0" applyNumberFormat="1" applyFont="1" applyFill="1" applyBorder="1" applyAlignment="1" applyProtection="1">
      <alignment horizontal="center" vertical="top"/>
      <protection locked="0"/>
    </xf>
    <xf numFmtId="49" fontId="13" fillId="0" borderId="1" xfId="0" applyNumberFormat="1" applyFont="1" applyFill="1" applyBorder="1" applyAlignment="1" applyProtection="1">
      <alignment horizontal="center" vertical="top"/>
      <protection locked="0"/>
    </xf>
    <xf numFmtId="164" fontId="15" fillId="0" borderId="1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horizontal="justify" vertical="top"/>
      <protection locked="0"/>
    </xf>
    <xf numFmtId="49" fontId="11" fillId="0" borderId="1" xfId="0" applyNumberFormat="1" applyFont="1" applyFill="1" applyBorder="1" applyAlignment="1" applyProtection="1">
      <alignment vertical="top" wrapText="1"/>
      <protection locked="0"/>
    </xf>
    <xf numFmtId="49" fontId="2" fillId="2" borderId="1" xfId="0" applyNumberFormat="1" applyFont="1" applyFill="1" applyBorder="1" applyAlignment="1" applyProtection="1">
      <alignment vertical="top" wrapText="1"/>
      <protection locked="0"/>
    </xf>
    <xf numFmtId="49" fontId="1" fillId="2" borderId="1" xfId="0" applyNumberFormat="1" applyFont="1" applyFill="1" applyBorder="1" applyAlignment="1" applyProtection="1">
      <alignment vertical="top" wrapText="1"/>
      <protection locked="0"/>
    </xf>
    <xf numFmtId="49" fontId="11" fillId="2" borderId="1" xfId="0" applyNumberFormat="1" applyFont="1" applyFill="1" applyBorder="1" applyAlignment="1" applyProtection="1">
      <alignment horizontal="center" vertical="top" wrapText="1"/>
      <protection locked="0"/>
    </xf>
    <xf numFmtId="49" fontId="11" fillId="2" borderId="1" xfId="0" applyNumberFormat="1" applyFont="1" applyFill="1" applyBorder="1" applyAlignment="1" applyProtection="1">
      <alignment horizontal="center" vertical="top"/>
      <protection locked="0"/>
    </xf>
    <xf numFmtId="164" fontId="11" fillId="2" borderId="1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 applyAlignment="1">
      <alignment horizontal="center" vertical="top"/>
    </xf>
    <xf numFmtId="49" fontId="2" fillId="0" borderId="1" xfId="3" applyNumberFormat="1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5" fillId="0" borderId="1" xfId="0" applyFont="1" applyBorder="1"/>
    <xf numFmtId="49" fontId="5" fillId="2" borderId="1" xfId="0" applyNumberFormat="1" applyFont="1" applyFill="1" applyBorder="1" applyAlignment="1" applyProtection="1">
      <alignment horizontal="center" vertical="top" wrapText="1"/>
      <protection locked="0"/>
    </xf>
    <xf numFmtId="49" fontId="5" fillId="2" borderId="1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Font="1" applyBorder="1" applyAlignment="1">
      <alignment horizontal="center"/>
    </xf>
    <xf numFmtId="0" fontId="11" fillId="0" borderId="1" xfId="0" applyFont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0" fontId="16" fillId="0" borderId="0" xfId="0" applyFont="1"/>
    <xf numFmtId="166" fontId="5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1" fillId="0" borderId="0" xfId="1" applyFont="1" applyAlignment="1" applyProtection="1">
      <alignment wrapText="1"/>
    </xf>
    <xf numFmtId="0" fontId="17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4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6" fontId="11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/>
    </xf>
    <xf numFmtId="166" fontId="11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8" fillId="0" borderId="0" xfId="0" applyFont="1"/>
    <xf numFmtId="0" fontId="5" fillId="2" borderId="1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vertical="top" wrapText="1"/>
    </xf>
    <xf numFmtId="0" fontId="11" fillId="3" borderId="7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center" vertical="top"/>
    </xf>
    <xf numFmtId="0" fontId="11" fillId="3" borderId="2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justify"/>
    </xf>
    <xf numFmtId="0" fontId="11" fillId="0" borderId="9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justify" wrapText="1"/>
    </xf>
    <xf numFmtId="0" fontId="5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NumberFormat="1" applyFont="1" applyFill="1" applyBorder="1" applyAlignment="1" applyProtection="1">
      <alignment horizontal="left" vertical="top" wrapText="1"/>
      <protection locked="0"/>
    </xf>
    <xf numFmtId="0" fontId="5" fillId="2" borderId="5" xfId="0" applyFont="1" applyFill="1" applyBorder="1" applyAlignment="1">
      <alignment horizontal="center" vertical="top"/>
    </xf>
    <xf numFmtId="165" fontId="1" fillId="2" borderId="5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justify"/>
    </xf>
    <xf numFmtId="0" fontId="5" fillId="0" borderId="3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5" fillId="0" borderId="1" xfId="0" applyNumberFormat="1" applyFont="1" applyBorder="1" applyAlignment="1">
      <alignment vertical="justify" wrapText="1"/>
    </xf>
    <xf numFmtId="0" fontId="11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20" fillId="0" borderId="0" xfId="0" applyFont="1"/>
    <xf numFmtId="165" fontId="2" fillId="2" borderId="0" xfId="0" applyNumberFormat="1" applyFont="1" applyFill="1" applyBorder="1" applyAlignment="1">
      <alignment horizontal="center"/>
    </xf>
    <xf numFmtId="0" fontId="21" fillId="0" borderId="0" xfId="0" applyFont="1"/>
    <xf numFmtId="2" fontId="20" fillId="0" borderId="0" xfId="0" applyNumberFormat="1" applyFont="1"/>
    <xf numFmtId="0" fontId="21" fillId="0" borderId="0" xfId="0" applyFont="1" applyFill="1" applyBorder="1"/>
    <xf numFmtId="49" fontId="11" fillId="0" borderId="1" xfId="0" quotePrefix="1" applyNumberFormat="1" applyFont="1" applyFill="1" applyBorder="1" applyAlignment="1" applyProtection="1">
      <alignment horizontal="center" vertical="top"/>
      <protection locked="0"/>
    </xf>
    <xf numFmtId="49" fontId="5" fillId="0" borderId="1" xfId="0" quotePrefix="1" applyNumberFormat="1" applyFont="1" applyFill="1" applyBorder="1" applyAlignment="1" applyProtection="1">
      <alignment horizontal="center" vertical="top"/>
      <protection locked="0"/>
    </xf>
    <xf numFmtId="49" fontId="10" fillId="0" borderId="1" xfId="0" quotePrefix="1" applyNumberFormat="1" applyFont="1" applyFill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1" fillId="0" borderId="1" xfId="0" applyNumberFormat="1" applyFont="1" applyBorder="1" applyAlignment="1">
      <alignment horizontal="center" textRotation="90" wrapText="1"/>
    </xf>
    <xf numFmtId="49" fontId="1" fillId="0" borderId="1" xfId="0" applyNumberFormat="1" applyFont="1" applyBorder="1" applyAlignment="1">
      <alignment horizontal="center" textRotation="90"/>
    </xf>
    <xf numFmtId="49" fontId="1" fillId="0" borderId="1" xfId="0" applyNumberFormat="1" applyFont="1" applyFill="1" applyBorder="1" applyAlignment="1">
      <alignment horizontal="center" textRotation="90"/>
    </xf>
    <xf numFmtId="164" fontId="1" fillId="0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0" borderId="1" xfId="0" applyNumberFormat="1" applyFont="1" applyBorder="1" applyAlignment="1">
      <alignment horizontal="center" textRotation="90" wrapText="1"/>
    </xf>
    <xf numFmtId="49" fontId="5" fillId="0" borderId="1" xfId="0" applyNumberFormat="1" applyFont="1" applyBorder="1" applyAlignment="1">
      <alignment horizontal="center" textRotation="90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_Приложение № 3- расходы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6"/>
  <sheetViews>
    <sheetView topLeftCell="A109" workbookViewId="0">
      <selection activeCell="B4" sqref="B4:B5"/>
    </sheetView>
  </sheetViews>
  <sheetFormatPr defaultColWidth="9" defaultRowHeight="12.75"/>
  <cols>
    <col min="1" max="1" width="25.85546875" customWidth="1"/>
    <col min="2" max="2" width="52.28515625" customWidth="1"/>
    <col min="3" max="3" width="12.42578125" customWidth="1"/>
    <col min="4" max="4" width="11.140625" hidden="1" customWidth="1"/>
    <col min="5" max="5" width="11.85546875" customWidth="1"/>
  </cols>
  <sheetData>
    <row r="1" spans="1:6" ht="62.25" customHeight="1">
      <c r="A1" s="198" t="s">
        <v>475</v>
      </c>
      <c r="B1" s="198"/>
      <c r="C1" s="198"/>
      <c r="D1" s="198"/>
      <c r="E1" s="198"/>
    </row>
    <row r="2" spans="1:6" ht="15.75" customHeight="1">
      <c r="A2" s="199" t="s">
        <v>0</v>
      </c>
      <c r="B2" s="199"/>
      <c r="C2" s="199"/>
      <c r="D2" s="199"/>
      <c r="E2" s="199"/>
    </row>
    <row r="3" spans="1:6" ht="11.25" customHeight="1">
      <c r="A3" s="1"/>
      <c r="B3" s="130"/>
      <c r="C3" s="130"/>
      <c r="D3" s="130"/>
      <c r="E3" s="131" t="s">
        <v>1</v>
      </c>
    </row>
    <row r="4" spans="1:6" ht="11.1" customHeight="1">
      <c r="A4" s="200" t="s">
        <v>2</v>
      </c>
      <c r="B4" s="201" t="s">
        <v>3</v>
      </c>
      <c r="C4" s="203" t="s">
        <v>4</v>
      </c>
      <c r="D4" s="203"/>
      <c r="E4" s="201" t="s">
        <v>5</v>
      </c>
    </row>
    <row r="5" spans="1:6" ht="27.6" customHeight="1">
      <c r="A5" s="200"/>
      <c r="B5" s="202"/>
      <c r="C5" s="204"/>
      <c r="D5" s="205"/>
      <c r="E5" s="201"/>
    </row>
    <row r="6" spans="1:6">
      <c r="A6" s="132" t="s">
        <v>6</v>
      </c>
      <c r="B6" s="133" t="s">
        <v>7</v>
      </c>
      <c r="C6" s="134">
        <f>C7+C32+C35+C24+C44+C12+C18</f>
        <v>4847.3999999999996</v>
      </c>
      <c r="D6" s="134">
        <f>D7+D12+D18+D24+D32+D35+D44</f>
        <v>0</v>
      </c>
      <c r="E6" s="134">
        <f>E7+E32+E35+E24+E44+E12+E18</f>
        <v>5773.8</v>
      </c>
    </row>
    <row r="7" spans="1:6">
      <c r="A7" s="132" t="s">
        <v>8</v>
      </c>
      <c r="B7" s="133" t="s">
        <v>9</v>
      </c>
      <c r="C7" s="134">
        <f>C8</f>
        <v>1442.6</v>
      </c>
      <c r="D7" s="134">
        <f>D8</f>
        <v>0</v>
      </c>
      <c r="E7" s="134">
        <f>E8</f>
        <v>1795.3</v>
      </c>
      <c r="F7" s="135"/>
    </row>
    <row r="8" spans="1:6">
      <c r="A8" s="136" t="s">
        <v>10</v>
      </c>
      <c r="B8" s="137" t="s">
        <v>11</v>
      </c>
      <c r="C8" s="138">
        <f>C9+C10+C11</f>
        <v>1442.6</v>
      </c>
      <c r="D8" s="138"/>
      <c r="E8" s="138">
        <f>E9+E10+E11</f>
        <v>1795.3</v>
      </c>
    </row>
    <row r="9" spans="1:6" ht="105" customHeight="1">
      <c r="A9" s="139" t="s">
        <v>12</v>
      </c>
      <c r="B9" s="140" t="s">
        <v>13</v>
      </c>
      <c r="C9" s="141">
        <v>1442.6</v>
      </c>
      <c r="D9" s="141"/>
      <c r="E9" s="141">
        <v>1672</v>
      </c>
    </row>
    <row r="10" spans="1:6" ht="76.5" customHeight="1">
      <c r="A10" s="142" t="s">
        <v>14</v>
      </c>
      <c r="B10" s="143" t="s">
        <v>15</v>
      </c>
      <c r="C10" s="141">
        <v>0</v>
      </c>
      <c r="D10" s="141"/>
      <c r="E10" s="141">
        <v>26.5</v>
      </c>
    </row>
    <row r="11" spans="1:6" ht="129" customHeight="1">
      <c r="A11" s="142" t="s">
        <v>16</v>
      </c>
      <c r="B11" s="144" t="s">
        <v>17</v>
      </c>
      <c r="C11" s="145">
        <v>0</v>
      </c>
      <c r="D11" s="145"/>
      <c r="E11" s="145">
        <v>96.8</v>
      </c>
    </row>
    <row r="12" spans="1:6" ht="25.5">
      <c r="A12" s="146" t="s">
        <v>18</v>
      </c>
      <c r="B12" s="100" t="s">
        <v>19</v>
      </c>
      <c r="C12" s="147">
        <f>C13</f>
        <v>407.4</v>
      </c>
      <c r="D12" s="147">
        <f>D13</f>
        <v>0</v>
      </c>
      <c r="E12" s="147">
        <f>E13</f>
        <v>485.2</v>
      </c>
    </row>
    <row r="13" spans="1:6" ht="27" customHeight="1">
      <c r="A13" s="76" t="s">
        <v>20</v>
      </c>
      <c r="B13" s="96" t="s">
        <v>21</v>
      </c>
      <c r="C13" s="148">
        <f>SUM(C14:C17)</f>
        <v>407.4</v>
      </c>
      <c r="D13" s="148"/>
      <c r="E13" s="148">
        <f>SUM(E14:E17)</f>
        <v>485.2</v>
      </c>
    </row>
    <row r="14" spans="1:6" ht="93" customHeight="1">
      <c r="A14" s="76" t="s">
        <v>22</v>
      </c>
      <c r="B14" s="55" t="s">
        <v>23</v>
      </c>
      <c r="C14" s="141">
        <v>193</v>
      </c>
      <c r="D14" s="141"/>
      <c r="E14" s="141">
        <v>250.7</v>
      </c>
    </row>
    <row r="15" spans="1:6" ht="104.25" customHeight="1">
      <c r="A15" s="76" t="s">
        <v>24</v>
      </c>
      <c r="B15" s="96" t="s">
        <v>25</v>
      </c>
      <c r="C15" s="141">
        <v>1.3</v>
      </c>
      <c r="D15" s="141"/>
      <c r="E15" s="141">
        <v>1.4</v>
      </c>
    </row>
    <row r="16" spans="1:6" ht="104.25" customHeight="1">
      <c r="A16" s="76" t="s">
        <v>26</v>
      </c>
      <c r="B16" s="55" t="s">
        <v>27</v>
      </c>
      <c r="C16" s="141">
        <v>238.6</v>
      </c>
      <c r="D16" s="141"/>
      <c r="E16" s="141">
        <v>260.39999999999998</v>
      </c>
    </row>
    <row r="17" spans="1:6" ht="104.25" customHeight="1">
      <c r="A17" s="76" t="s">
        <v>28</v>
      </c>
      <c r="B17" s="96" t="s">
        <v>29</v>
      </c>
      <c r="C17" s="141">
        <v>-25.5</v>
      </c>
      <c r="D17" s="141"/>
      <c r="E17" s="141">
        <v>-27.3</v>
      </c>
    </row>
    <row r="18" spans="1:6">
      <c r="A18" s="146" t="s">
        <v>30</v>
      </c>
      <c r="B18" s="100" t="s">
        <v>31</v>
      </c>
      <c r="C18" s="147">
        <f>C19+C22</f>
        <v>1751.2</v>
      </c>
      <c r="D18" s="147">
        <f>SUM(D19+D22)</f>
        <v>0</v>
      </c>
      <c r="E18" s="147">
        <f>E19+E22</f>
        <v>2376.8000000000002</v>
      </c>
    </row>
    <row r="19" spans="1:6" ht="25.5">
      <c r="A19" s="146" t="s">
        <v>32</v>
      </c>
      <c r="B19" s="100" t="s">
        <v>33</v>
      </c>
      <c r="C19" s="147">
        <f>C20+C21</f>
        <v>290</v>
      </c>
      <c r="D19" s="147">
        <f>SUM(D20:D21)</f>
        <v>0</v>
      </c>
      <c r="E19" s="147">
        <f>E20+E21</f>
        <v>439.7</v>
      </c>
    </row>
    <row r="20" spans="1:6" ht="25.5">
      <c r="A20" s="149" t="s">
        <v>34</v>
      </c>
      <c r="B20" s="96" t="s">
        <v>35</v>
      </c>
      <c r="C20" s="141">
        <v>200</v>
      </c>
      <c r="D20" s="141"/>
      <c r="E20" s="141">
        <v>166.3</v>
      </c>
    </row>
    <row r="21" spans="1:6" ht="52.9" customHeight="1">
      <c r="A21" s="149" t="s">
        <v>36</v>
      </c>
      <c r="B21" s="150" t="s">
        <v>37</v>
      </c>
      <c r="C21" s="148">
        <v>90</v>
      </c>
      <c r="D21" s="148"/>
      <c r="E21" s="148">
        <v>273.39999999999998</v>
      </c>
    </row>
    <row r="22" spans="1:6">
      <c r="A22" s="151" t="s">
        <v>38</v>
      </c>
      <c r="B22" s="152" t="s">
        <v>39</v>
      </c>
      <c r="C22" s="134">
        <f>C23</f>
        <v>1461.2</v>
      </c>
      <c r="D22" s="134">
        <f>D23</f>
        <v>0</v>
      </c>
      <c r="E22" s="134">
        <f>E23</f>
        <v>1937.1</v>
      </c>
    </row>
    <row r="23" spans="1:6" ht="15">
      <c r="A23" s="149" t="s">
        <v>40</v>
      </c>
      <c r="B23" s="153" t="s">
        <v>39</v>
      </c>
      <c r="C23" s="148">
        <v>1461.2</v>
      </c>
      <c r="D23" s="148"/>
      <c r="E23" s="148">
        <v>1937.1</v>
      </c>
    </row>
    <row r="24" spans="1:6">
      <c r="A24" s="151" t="s">
        <v>41</v>
      </c>
      <c r="B24" s="133" t="s">
        <v>42</v>
      </c>
      <c r="C24" s="134">
        <f>C25+C27</f>
        <v>144.6</v>
      </c>
      <c r="D24" s="134">
        <f>SUM(D25+D27)</f>
        <v>0</v>
      </c>
      <c r="E24" s="134">
        <f>E25+E27</f>
        <v>140.5</v>
      </c>
      <c r="F24" s="50"/>
    </row>
    <row r="25" spans="1:6">
      <c r="A25" s="151" t="s">
        <v>43</v>
      </c>
      <c r="B25" s="133" t="s">
        <v>44</v>
      </c>
      <c r="C25" s="134">
        <f>C26</f>
        <v>21</v>
      </c>
      <c r="D25" s="134">
        <f>SUM(D26)</f>
        <v>0</v>
      </c>
      <c r="E25" s="134">
        <f>E26</f>
        <v>18.100000000000001</v>
      </c>
      <c r="F25" s="50"/>
    </row>
    <row r="26" spans="1:6" ht="40.5" customHeight="1">
      <c r="A26" s="136" t="s">
        <v>45</v>
      </c>
      <c r="B26" s="150" t="s">
        <v>46</v>
      </c>
      <c r="C26" s="148">
        <v>21</v>
      </c>
      <c r="D26" s="148"/>
      <c r="E26" s="148">
        <v>18.100000000000001</v>
      </c>
      <c r="F26" s="50"/>
    </row>
    <row r="27" spans="1:6">
      <c r="A27" s="151" t="s">
        <v>47</v>
      </c>
      <c r="B27" s="133" t="s">
        <v>48</v>
      </c>
      <c r="C27" s="134">
        <f>C28+C30</f>
        <v>123.6</v>
      </c>
      <c r="D27" s="134">
        <f>D28+D30</f>
        <v>0</v>
      </c>
      <c r="E27" s="134">
        <f>E28+E30</f>
        <v>122.4</v>
      </c>
      <c r="F27" s="50"/>
    </row>
    <row r="28" spans="1:6">
      <c r="A28" s="136" t="s">
        <v>49</v>
      </c>
      <c r="B28" s="150" t="s">
        <v>50</v>
      </c>
      <c r="C28" s="138">
        <f>C29</f>
        <v>56.6</v>
      </c>
      <c r="D28" s="138"/>
      <c r="E28" s="138">
        <f>E29</f>
        <v>65.099999999999994</v>
      </c>
      <c r="F28" s="50"/>
    </row>
    <row r="29" spans="1:6" ht="27.75" customHeight="1">
      <c r="A29" s="154" t="s">
        <v>51</v>
      </c>
      <c r="B29" s="150" t="s">
        <v>52</v>
      </c>
      <c r="C29" s="148">
        <v>56.6</v>
      </c>
      <c r="D29" s="148"/>
      <c r="E29" s="148">
        <v>65.099999999999994</v>
      </c>
      <c r="F29" s="50"/>
    </row>
    <row r="30" spans="1:6">
      <c r="A30" s="154" t="s">
        <v>53</v>
      </c>
      <c r="B30" s="150" t="s">
        <v>54</v>
      </c>
      <c r="C30" s="138">
        <f>C31</f>
        <v>67</v>
      </c>
      <c r="D30" s="138"/>
      <c r="E30" s="138">
        <f>E31</f>
        <v>57.3</v>
      </c>
      <c r="F30" s="50"/>
    </row>
    <row r="31" spans="1:6" ht="27.75" customHeight="1">
      <c r="A31" s="154" t="s">
        <v>55</v>
      </c>
      <c r="B31" s="150" t="s">
        <v>56</v>
      </c>
      <c r="C31" s="148">
        <v>67</v>
      </c>
      <c r="D31" s="148"/>
      <c r="E31" s="148">
        <v>57.3</v>
      </c>
      <c r="F31" s="50"/>
    </row>
    <row r="32" spans="1:6">
      <c r="A32" s="155" t="s">
        <v>57</v>
      </c>
      <c r="B32" s="152" t="s">
        <v>58</v>
      </c>
      <c r="C32" s="134">
        <f t="shared" ref="C32:E33" si="0">C33</f>
        <v>4.5</v>
      </c>
      <c r="D32" s="134">
        <f t="shared" si="0"/>
        <v>0</v>
      </c>
      <c r="E32" s="134">
        <f t="shared" si="0"/>
        <v>1.7</v>
      </c>
      <c r="F32" s="50"/>
    </row>
    <row r="33" spans="1:6" ht="38.25">
      <c r="A33" s="156" t="s">
        <v>59</v>
      </c>
      <c r="B33" s="150" t="s">
        <v>60</v>
      </c>
      <c r="C33" s="138">
        <f t="shared" si="0"/>
        <v>4.5</v>
      </c>
      <c r="D33" s="138"/>
      <c r="E33" s="138">
        <f t="shared" si="0"/>
        <v>1.7</v>
      </c>
      <c r="F33" s="50"/>
    </row>
    <row r="34" spans="1:6" ht="63.75">
      <c r="A34" s="156" t="s">
        <v>61</v>
      </c>
      <c r="B34" s="157" t="s">
        <v>62</v>
      </c>
      <c r="C34" s="148">
        <v>4.5</v>
      </c>
      <c r="D34" s="148"/>
      <c r="E34" s="148">
        <v>1.7</v>
      </c>
      <c r="F34" s="50"/>
    </row>
    <row r="35" spans="1:6" ht="25.5">
      <c r="A35" s="132" t="s">
        <v>63</v>
      </c>
      <c r="B35" s="152" t="s">
        <v>64</v>
      </c>
      <c r="C35" s="134">
        <f>C36+C41</f>
        <v>410.6</v>
      </c>
      <c r="D35" s="134">
        <f>SUM(D36+D41)</f>
        <v>0</v>
      </c>
      <c r="E35" s="134">
        <f>E36+E41</f>
        <v>364.3</v>
      </c>
    </row>
    <row r="36" spans="1:6" ht="80.25" customHeight="1">
      <c r="A36" s="132" t="s">
        <v>65</v>
      </c>
      <c r="B36" s="152" t="s">
        <v>66</v>
      </c>
      <c r="C36" s="134">
        <f>C37+C39</f>
        <v>153.80000000000001</v>
      </c>
      <c r="D36" s="134">
        <f>D37+D39</f>
        <v>0</v>
      </c>
      <c r="E36" s="134">
        <f>E37+E39</f>
        <v>142.6</v>
      </c>
    </row>
    <row r="37" spans="1:6" ht="69" customHeight="1">
      <c r="A37" s="154" t="s">
        <v>67</v>
      </c>
      <c r="B37" s="150" t="s">
        <v>68</v>
      </c>
      <c r="C37" s="138">
        <f>C38</f>
        <v>60.6</v>
      </c>
      <c r="D37" s="138"/>
      <c r="E37" s="138">
        <f>E38</f>
        <v>82.6</v>
      </c>
      <c r="F37" s="158"/>
    </row>
    <row r="38" spans="1:6" ht="64.5" customHeight="1">
      <c r="A38" s="154" t="s">
        <v>69</v>
      </c>
      <c r="B38" s="150" t="s">
        <v>70</v>
      </c>
      <c r="C38" s="148">
        <v>60.6</v>
      </c>
      <c r="D38" s="148"/>
      <c r="E38" s="148">
        <v>82.6</v>
      </c>
      <c r="F38" s="158"/>
    </row>
    <row r="39" spans="1:6" ht="39.75" customHeight="1">
      <c r="A39" s="136" t="s">
        <v>71</v>
      </c>
      <c r="B39" s="150" t="s">
        <v>72</v>
      </c>
      <c r="C39" s="138">
        <f>C40</f>
        <v>93.2</v>
      </c>
      <c r="D39" s="138"/>
      <c r="E39" s="138">
        <f>E40</f>
        <v>60</v>
      </c>
      <c r="F39" s="158"/>
    </row>
    <row r="40" spans="1:6" ht="27.75" customHeight="1">
      <c r="A40" s="154" t="s">
        <v>73</v>
      </c>
      <c r="B40" s="150" t="s">
        <v>74</v>
      </c>
      <c r="C40" s="148">
        <v>93.2</v>
      </c>
      <c r="D40" s="148"/>
      <c r="E40" s="148">
        <v>60</v>
      </c>
      <c r="F40" s="158"/>
    </row>
    <row r="41" spans="1:6" ht="76.5">
      <c r="A41" s="132" t="s">
        <v>75</v>
      </c>
      <c r="B41" s="152" t="s">
        <v>76</v>
      </c>
      <c r="C41" s="134">
        <f t="shared" ref="C41:E42" si="1">C42</f>
        <v>256.8</v>
      </c>
      <c r="D41" s="134">
        <f t="shared" si="1"/>
        <v>0</v>
      </c>
      <c r="E41" s="134">
        <f t="shared" si="1"/>
        <v>221.7</v>
      </c>
      <c r="F41" s="158"/>
    </row>
    <row r="42" spans="1:6" ht="67.5" customHeight="1">
      <c r="A42" s="154" t="s">
        <v>77</v>
      </c>
      <c r="B42" s="150" t="s">
        <v>78</v>
      </c>
      <c r="C42" s="138">
        <f t="shared" si="1"/>
        <v>256.8</v>
      </c>
      <c r="D42" s="138"/>
      <c r="E42" s="138">
        <f t="shared" si="1"/>
        <v>221.7</v>
      </c>
      <c r="F42" s="158"/>
    </row>
    <row r="43" spans="1:6" ht="63.75" customHeight="1">
      <c r="A43" s="154" t="s">
        <v>79</v>
      </c>
      <c r="B43" s="150" t="s">
        <v>80</v>
      </c>
      <c r="C43" s="148">
        <v>256.8</v>
      </c>
      <c r="D43" s="148"/>
      <c r="E43" s="148">
        <v>221.7</v>
      </c>
      <c r="F43" s="158"/>
    </row>
    <row r="44" spans="1:6" ht="17.25" customHeight="1">
      <c r="A44" s="132" t="s">
        <v>81</v>
      </c>
      <c r="B44" s="152" t="s">
        <v>82</v>
      </c>
      <c r="C44" s="134">
        <f>C45</f>
        <v>686.5</v>
      </c>
      <c r="D44" s="134">
        <f>D45</f>
        <v>0</v>
      </c>
      <c r="E44" s="134">
        <f>E45</f>
        <v>610</v>
      </c>
      <c r="F44" s="158"/>
    </row>
    <row r="45" spans="1:6">
      <c r="A45" s="154" t="s">
        <v>83</v>
      </c>
      <c r="B45" s="150" t="s">
        <v>84</v>
      </c>
      <c r="C45" s="138">
        <f>C46+C47</f>
        <v>686.5</v>
      </c>
      <c r="D45" s="138"/>
      <c r="E45" s="138">
        <f>E46+E47</f>
        <v>610</v>
      </c>
      <c r="F45" s="158"/>
    </row>
    <row r="46" spans="1:6" ht="38.25">
      <c r="A46" s="159" t="s">
        <v>85</v>
      </c>
      <c r="B46" s="150" t="s">
        <v>86</v>
      </c>
      <c r="C46" s="148">
        <v>686.5</v>
      </c>
      <c r="D46" s="148"/>
      <c r="E46" s="148">
        <v>610</v>
      </c>
      <c r="F46" s="158"/>
    </row>
    <row r="47" spans="1:6" ht="24" hidden="1">
      <c r="A47" s="159" t="s">
        <v>87</v>
      </c>
      <c r="B47" s="150" t="s">
        <v>88</v>
      </c>
      <c r="C47" s="138">
        <f>C48</f>
        <v>0</v>
      </c>
      <c r="D47" s="138">
        <f>D48</f>
        <v>0</v>
      </c>
      <c r="E47" s="138">
        <f>E48</f>
        <v>0</v>
      </c>
      <c r="F47" s="158"/>
    </row>
    <row r="48" spans="1:6" ht="25.5" hidden="1">
      <c r="A48" s="159" t="s">
        <v>89</v>
      </c>
      <c r="B48" s="150" t="s">
        <v>90</v>
      </c>
      <c r="C48" s="148">
        <v>0</v>
      </c>
      <c r="D48" s="148">
        <v>0</v>
      </c>
      <c r="E48" s="148">
        <v>0</v>
      </c>
      <c r="F48" s="158"/>
    </row>
    <row r="49" spans="1:6">
      <c r="A49" s="132" t="s">
        <v>91</v>
      </c>
      <c r="B49" s="133" t="s">
        <v>92</v>
      </c>
      <c r="C49" s="134">
        <f>C50+C113+C119</f>
        <v>94805.3</v>
      </c>
      <c r="D49" s="134">
        <f>D50+D113+D119</f>
        <v>0</v>
      </c>
      <c r="E49" s="134">
        <f>E50+E113+E119</f>
        <v>94688.9</v>
      </c>
    </row>
    <row r="50" spans="1:6" ht="38.25">
      <c r="A50" s="132" t="s">
        <v>93</v>
      </c>
      <c r="B50" s="152" t="s">
        <v>94</v>
      </c>
      <c r="C50" s="134">
        <f>C51+C56+C63+C70</f>
        <v>94333.6</v>
      </c>
      <c r="D50" s="134">
        <f>D51+D56+D63+D70</f>
        <v>0</v>
      </c>
      <c r="E50" s="134">
        <f>E51+E56+E63+E70</f>
        <v>94217.2</v>
      </c>
    </row>
    <row r="51" spans="1:6" ht="25.5">
      <c r="A51" s="132" t="s">
        <v>95</v>
      </c>
      <c r="B51" s="152" t="s">
        <v>96</v>
      </c>
      <c r="C51" s="134">
        <f>C52+C54</f>
        <v>6229</v>
      </c>
      <c r="D51" s="134">
        <f>SUM(D52+D54)</f>
        <v>0</v>
      </c>
      <c r="E51" s="134">
        <f>E52+E54</f>
        <v>6229</v>
      </c>
      <c r="F51" s="158"/>
    </row>
    <row r="52" spans="1:6">
      <c r="A52" s="132" t="s">
        <v>97</v>
      </c>
      <c r="B52" s="152" t="s">
        <v>98</v>
      </c>
      <c r="C52" s="134">
        <f>C53</f>
        <v>2051.8000000000002</v>
      </c>
      <c r="D52" s="134">
        <f>D53</f>
        <v>0</v>
      </c>
      <c r="E52" s="134">
        <f>E53</f>
        <v>2051.8000000000002</v>
      </c>
    </row>
    <row r="53" spans="1:6" ht="24" customHeight="1">
      <c r="A53" s="154" t="s">
        <v>99</v>
      </c>
      <c r="B53" s="160" t="s">
        <v>100</v>
      </c>
      <c r="C53" s="148">
        <v>2051.8000000000002</v>
      </c>
      <c r="D53" s="148"/>
      <c r="E53" s="148">
        <v>2051.8000000000002</v>
      </c>
    </row>
    <row r="54" spans="1:6" ht="36.75" customHeight="1">
      <c r="A54" s="132" t="s">
        <v>101</v>
      </c>
      <c r="B54" s="161" t="s">
        <v>102</v>
      </c>
      <c r="C54" s="147">
        <f>C55</f>
        <v>4177.2</v>
      </c>
      <c r="D54" s="147">
        <f>D55</f>
        <v>0</v>
      </c>
      <c r="E54" s="147">
        <f>E55</f>
        <v>4177.2</v>
      </c>
    </row>
    <row r="55" spans="1:6" ht="27" customHeight="1">
      <c r="A55" s="154" t="s">
        <v>103</v>
      </c>
      <c r="B55" s="162" t="s">
        <v>104</v>
      </c>
      <c r="C55" s="148">
        <v>4177.2</v>
      </c>
      <c r="D55" s="148"/>
      <c r="E55" s="148">
        <v>4177.2</v>
      </c>
    </row>
    <row r="56" spans="1:6" ht="27" customHeight="1">
      <c r="A56" s="163" t="s">
        <v>105</v>
      </c>
      <c r="B56" s="164" t="s">
        <v>106</v>
      </c>
      <c r="C56" s="165">
        <f>C57+C60</f>
        <v>23466.3</v>
      </c>
      <c r="D56" s="165">
        <f>D57+D60</f>
        <v>0</v>
      </c>
      <c r="E56" s="165">
        <f>E57+E60</f>
        <v>23466.3</v>
      </c>
    </row>
    <row r="57" spans="1:6" ht="27" customHeight="1">
      <c r="A57" s="132" t="s">
        <v>107</v>
      </c>
      <c r="B57" s="164" t="s">
        <v>108</v>
      </c>
      <c r="C57" s="134">
        <f t="shared" ref="C57:E58" si="2">C58</f>
        <v>22584.3</v>
      </c>
      <c r="D57" s="134">
        <f t="shared" si="2"/>
        <v>0</v>
      </c>
      <c r="E57" s="138">
        <f t="shared" si="2"/>
        <v>22584.3</v>
      </c>
    </row>
    <row r="58" spans="1:6" ht="27" customHeight="1">
      <c r="A58" s="154" t="s">
        <v>109</v>
      </c>
      <c r="B58" s="166" t="s">
        <v>110</v>
      </c>
      <c r="C58" s="138">
        <f t="shared" si="2"/>
        <v>22584.3</v>
      </c>
      <c r="D58" s="138"/>
      <c r="E58" s="138">
        <f t="shared" si="2"/>
        <v>22584.3</v>
      </c>
    </row>
    <row r="59" spans="1:6" ht="70.900000000000006" customHeight="1">
      <c r="A59" s="154" t="s">
        <v>109</v>
      </c>
      <c r="B59" s="166" t="s">
        <v>111</v>
      </c>
      <c r="C59" s="148">
        <v>22584.3</v>
      </c>
      <c r="D59" s="148"/>
      <c r="E59" s="148">
        <v>22584.3</v>
      </c>
    </row>
    <row r="60" spans="1:6" ht="17.45" customHeight="1">
      <c r="A60" s="132" t="s">
        <v>112</v>
      </c>
      <c r="B60" s="164" t="s">
        <v>113</v>
      </c>
      <c r="C60" s="134">
        <f t="shared" ref="C60:E61" si="3">C61</f>
        <v>882</v>
      </c>
      <c r="D60" s="134">
        <f t="shared" si="3"/>
        <v>0</v>
      </c>
      <c r="E60" s="134">
        <f t="shared" si="3"/>
        <v>882</v>
      </c>
    </row>
    <row r="61" spans="1:6" ht="18.600000000000001" customHeight="1">
      <c r="A61" s="154" t="s">
        <v>114</v>
      </c>
      <c r="B61" s="166" t="s">
        <v>115</v>
      </c>
      <c r="C61" s="138">
        <f t="shared" si="3"/>
        <v>882</v>
      </c>
      <c r="D61" s="138"/>
      <c r="E61" s="138">
        <f t="shared" si="3"/>
        <v>882</v>
      </c>
    </row>
    <row r="62" spans="1:6" ht="27" customHeight="1">
      <c r="A62" s="154" t="s">
        <v>114</v>
      </c>
      <c r="B62" s="166" t="s">
        <v>116</v>
      </c>
      <c r="C62" s="148">
        <v>882</v>
      </c>
      <c r="D62" s="148"/>
      <c r="E62" s="148">
        <v>882</v>
      </c>
    </row>
    <row r="63" spans="1:6" ht="25.5">
      <c r="A63" s="132" t="s">
        <v>117</v>
      </c>
      <c r="B63" s="152" t="s">
        <v>118</v>
      </c>
      <c r="C63" s="134">
        <f>C68+C64</f>
        <v>434.1</v>
      </c>
      <c r="D63" s="134">
        <f>SUM(D64+D68)</f>
        <v>0</v>
      </c>
      <c r="E63" s="134">
        <f>E68+E64</f>
        <v>434</v>
      </c>
    </row>
    <row r="64" spans="1:6" ht="29.25" customHeight="1">
      <c r="A64" s="132" t="s">
        <v>119</v>
      </c>
      <c r="B64" s="152" t="s">
        <v>120</v>
      </c>
      <c r="C64" s="134">
        <f>C65</f>
        <v>110.7</v>
      </c>
      <c r="D64" s="134">
        <f>D65</f>
        <v>0</v>
      </c>
      <c r="E64" s="134">
        <f>E65</f>
        <v>110.6</v>
      </c>
    </row>
    <row r="65" spans="1:8" ht="29.25" customHeight="1">
      <c r="A65" s="154" t="s">
        <v>121</v>
      </c>
      <c r="B65" s="150" t="s">
        <v>122</v>
      </c>
      <c r="C65" s="138">
        <f>C66+C67</f>
        <v>110.7</v>
      </c>
      <c r="D65" s="138"/>
      <c r="E65" s="138">
        <f>E66+E67</f>
        <v>110.6</v>
      </c>
    </row>
    <row r="66" spans="1:8" ht="40.15" customHeight="1">
      <c r="A66" s="154" t="s">
        <v>123</v>
      </c>
      <c r="B66" s="150" t="s">
        <v>124</v>
      </c>
      <c r="C66" s="138">
        <v>6.9</v>
      </c>
      <c r="D66" s="138"/>
      <c r="E66" s="138">
        <v>6.9</v>
      </c>
    </row>
    <row r="67" spans="1:8" ht="57.6" customHeight="1">
      <c r="A67" s="154" t="s">
        <v>123</v>
      </c>
      <c r="B67" s="150" t="s">
        <v>125</v>
      </c>
      <c r="C67" s="138">
        <v>103.8</v>
      </c>
      <c r="D67" s="138">
        <v>0</v>
      </c>
      <c r="E67" s="167">
        <v>103.7</v>
      </c>
      <c r="G67" s="86"/>
    </row>
    <row r="68" spans="1:8" ht="44.25" customHeight="1">
      <c r="A68" s="132" t="s">
        <v>126</v>
      </c>
      <c r="B68" s="152" t="s">
        <v>127</v>
      </c>
      <c r="C68" s="134">
        <f>C69</f>
        <v>323.39999999999998</v>
      </c>
      <c r="D68" s="134">
        <f>D69</f>
        <v>0</v>
      </c>
      <c r="E68" s="134">
        <f>E69</f>
        <v>323.39999999999998</v>
      </c>
      <c r="G68" s="86"/>
    </row>
    <row r="69" spans="1:8" ht="51.75" customHeight="1">
      <c r="A69" s="154" t="s">
        <v>128</v>
      </c>
      <c r="B69" s="168" t="s">
        <v>129</v>
      </c>
      <c r="C69" s="138">
        <v>323.39999999999998</v>
      </c>
      <c r="D69" s="138"/>
      <c r="E69" s="138">
        <v>323.39999999999998</v>
      </c>
      <c r="G69" s="86"/>
    </row>
    <row r="70" spans="1:8">
      <c r="A70" s="132" t="s">
        <v>130</v>
      </c>
      <c r="B70" s="169" t="s">
        <v>131</v>
      </c>
      <c r="C70" s="134">
        <f>SUM(C71+C83)</f>
        <v>64204.2</v>
      </c>
      <c r="D70" s="134">
        <f>D71+D83</f>
        <v>0</v>
      </c>
      <c r="E70" s="134">
        <f>E83+E71</f>
        <v>64087.9</v>
      </c>
    </row>
    <row r="71" spans="1:8" ht="56.25" customHeight="1">
      <c r="A71" s="132" t="s">
        <v>132</v>
      </c>
      <c r="B71" s="78" t="s">
        <v>133</v>
      </c>
      <c r="C71" s="134">
        <f>C72</f>
        <v>7868.6</v>
      </c>
      <c r="D71" s="134">
        <f>D72</f>
        <v>0</v>
      </c>
      <c r="E71" s="134">
        <f>E72</f>
        <v>7866.1</v>
      </c>
    </row>
    <row r="72" spans="1:8" ht="63.75">
      <c r="A72" s="154" t="s">
        <v>134</v>
      </c>
      <c r="B72" s="79" t="s">
        <v>135</v>
      </c>
      <c r="C72" s="138">
        <f>C73+C78+C81</f>
        <v>7868.6</v>
      </c>
      <c r="D72" s="138"/>
      <c r="E72" s="138">
        <f>E73+E78+E81</f>
        <v>7866.1</v>
      </c>
    </row>
    <row r="73" spans="1:8" ht="38.25" customHeight="1">
      <c r="A73" s="132" t="s">
        <v>134</v>
      </c>
      <c r="B73" s="78" t="s">
        <v>136</v>
      </c>
      <c r="C73" s="134">
        <f>C74+C75+C76+C77</f>
        <v>7423</v>
      </c>
      <c r="D73" s="134">
        <f>SUM(D74:D77)</f>
        <v>0</v>
      </c>
      <c r="E73" s="134">
        <f>E74+E75+E76+E77</f>
        <v>7422.8</v>
      </c>
      <c r="H73" s="86"/>
    </row>
    <row r="74" spans="1:8" ht="15" customHeight="1">
      <c r="A74" s="154" t="s">
        <v>134</v>
      </c>
      <c r="B74" s="79" t="s">
        <v>137</v>
      </c>
      <c r="C74" s="138">
        <v>62.2</v>
      </c>
      <c r="D74" s="138"/>
      <c r="E74" s="138">
        <v>62.2</v>
      </c>
      <c r="H74" s="86"/>
    </row>
    <row r="75" spans="1:8" ht="25.5" customHeight="1">
      <c r="A75" s="154" t="s">
        <v>134</v>
      </c>
      <c r="B75" s="79" t="s">
        <v>138</v>
      </c>
      <c r="C75" s="138">
        <v>114.1</v>
      </c>
      <c r="D75" s="138">
        <v>0</v>
      </c>
      <c r="E75" s="138">
        <v>114</v>
      </c>
    </row>
    <row r="76" spans="1:8" ht="15" customHeight="1">
      <c r="A76" s="154" t="s">
        <v>134</v>
      </c>
      <c r="B76" s="79" t="s">
        <v>139</v>
      </c>
      <c r="C76" s="138">
        <v>91.7</v>
      </c>
      <c r="D76" s="138"/>
      <c r="E76" s="138">
        <v>91.7</v>
      </c>
    </row>
    <row r="77" spans="1:8" ht="61.15" customHeight="1">
      <c r="A77" s="154" t="s">
        <v>134</v>
      </c>
      <c r="B77" s="170" t="s">
        <v>140</v>
      </c>
      <c r="C77" s="138">
        <v>7155</v>
      </c>
      <c r="D77" s="138"/>
      <c r="E77" s="138">
        <v>7154.9</v>
      </c>
    </row>
    <row r="78" spans="1:8" ht="38.25">
      <c r="A78" s="132" t="s">
        <v>134</v>
      </c>
      <c r="B78" s="78" t="s">
        <v>141</v>
      </c>
      <c r="C78" s="134">
        <f>SUM(C79:C80)</f>
        <v>145.6</v>
      </c>
      <c r="D78" s="134">
        <f>SUM(D79:D80)</f>
        <v>0</v>
      </c>
      <c r="E78" s="134">
        <f>SUM(E79:E80)</f>
        <v>143.30000000000001</v>
      </c>
    </row>
    <row r="79" spans="1:8" ht="24">
      <c r="A79" s="154" t="s">
        <v>142</v>
      </c>
      <c r="B79" s="171" t="s">
        <v>143</v>
      </c>
      <c r="C79" s="138">
        <v>105.5</v>
      </c>
      <c r="D79" s="138"/>
      <c r="E79" s="138">
        <v>103.2</v>
      </c>
    </row>
    <row r="80" spans="1:8" ht="27" customHeight="1">
      <c r="A80" s="154" t="s">
        <v>142</v>
      </c>
      <c r="B80" s="79" t="s">
        <v>144</v>
      </c>
      <c r="C80" s="138">
        <v>40.1</v>
      </c>
      <c r="D80" s="138"/>
      <c r="E80" s="138">
        <v>40.1</v>
      </c>
    </row>
    <row r="81" spans="1:5" ht="39" customHeight="1">
      <c r="A81" s="132" t="s">
        <v>134</v>
      </c>
      <c r="B81" s="100" t="s">
        <v>145</v>
      </c>
      <c r="C81" s="134">
        <f>SUM(C82:C82)</f>
        <v>300</v>
      </c>
      <c r="D81" s="134">
        <f>SUM(D82:D82)</f>
        <v>0</v>
      </c>
      <c r="E81" s="134">
        <f>SUM(E82:E82)</f>
        <v>300</v>
      </c>
    </row>
    <row r="82" spans="1:5" ht="85.9" customHeight="1">
      <c r="A82" s="172" t="s">
        <v>142</v>
      </c>
      <c r="B82" s="99" t="s">
        <v>146</v>
      </c>
      <c r="C82" s="173">
        <v>300</v>
      </c>
      <c r="D82" s="173">
        <v>0</v>
      </c>
      <c r="E82" s="173">
        <v>300</v>
      </c>
    </row>
    <row r="83" spans="1:5" ht="18" customHeight="1">
      <c r="A83" s="132" t="s">
        <v>147</v>
      </c>
      <c r="B83" s="78" t="s">
        <v>148</v>
      </c>
      <c r="C83" s="134">
        <f>C84</f>
        <v>56335.6</v>
      </c>
      <c r="D83" s="134">
        <f>D84</f>
        <v>0</v>
      </c>
      <c r="E83" s="134">
        <f>E84</f>
        <v>56221.8</v>
      </c>
    </row>
    <row r="84" spans="1:5" ht="25.5">
      <c r="A84" s="154" t="s">
        <v>149</v>
      </c>
      <c r="B84" s="79" t="s">
        <v>150</v>
      </c>
      <c r="C84" s="138">
        <f>C85+C86+C87+C98+C101+C106+C94+C90+C108+C112</f>
        <v>56335.6</v>
      </c>
      <c r="D84" s="138"/>
      <c r="E84" s="138">
        <f>E85+E86+E87+E98+E101+E106+E94+E90+E108+E112</f>
        <v>56221.8</v>
      </c>
    </row>
    <row r="85" spans="1:5" ht="38.25">
      <c r="A85" s="132" t="s">
        <v>149</v>
      </c>
      <c r="B85" s="152" t="s">
        <v>151</v>
      </c>
      <c r="C85" s="147">
        <v>8912.9</v>
      </c>
      <c r="D85" s="147">
        <v>0</v>
      </c>
      <c r="E85" s="147">
        <v>8912.9</v>
      </c>
    </row>
    <row r="86" spans="1:5" ht="55.15" customHeight="1">
      <c r="A86" s="132" t="s">
        <v>149</v>
      </c>
      <c r="B86" s="152" t="s">
        <v>152</v>
      </c>
      <c r="C86" s="147">
        <v>300</v>
      </c>
      <c r="D86" s="147">
        <v>0</v>
      </c>
      <c r="E86" s="147">
        <v>300</v>
      </c>
    </row>
    <row r="87" spans="1:5" ht="43.15" customHeight="1">
      <c r="A87" s="132" t="s">
        <v>149</v>
      </c>
      <c r="B87" s="78" t="s">
        <v>153</v>
      </c>
      <c r="C87" s="134">
        <f>C88+C89</f>
        <v>3421.2</v>
      </c>
      <c r="D87" s="134">
        <f>D88+D89</f>
        <v>0</v>
      </c>
      <c r="E87" s="134">
        <f>E88+E89</f>
        <v>3421.2</v>
      </c>
    </row>
    <row r="88" spans="1:5" ht="43.15" customHeight="1">
      <c r="A88" s="154" t="s">
        <v>149</v>
      </c>
      <c r="B88" s="174" t="s">
        <v>154</v>
      </c>
      <c r="C88" s="138">
        <v>61.7</v>
      </c>
      <c r="D88" s="138"/>
      <c r="E88" s="138">
        <v>61.7</v>
      </c>
    </row>
    <row r="89" spans="1:5" ht="28.9" customHeight="1">
      <c r="A89" s="154" t="s">
        <v>149</v>
      </c>
      <c r="B89" s="174" t="s">
        <v>155</v>
      </c>
      <c r="C89" s="138">
        <v>3359.5</v>
      </c>
      <c r="D89" s="138"/>
      <c r="E89" s="167">
        <v>3359.5</v>
      </c>
    </row>
    <row r="90" spans="1:5" ht="52.5" customHeight="1">
      <c r="A90" s="132" t="s">
        <v>149</v>
      </c>
      <c r="B90" s="78" t="s">
        <v>156</v>
      </c>
      <c r="C90" s="134">
        <f>C91+C92+C93</f>
        <v>4386.2</v>
      </c>
      <c r="D90" s="134">
        <f>D91+D92+D93</f>
        <v>0</v>
      </c>
      <c r="E90" s="134">
        <f>E91+E92+E93</f>
        <v>4340.5</v>
      </c>
    </row>
    <row r="91" spans="1:5" ht="27" customHeight="1">
      <c r="A91" s="154" t="s">
        <v>149</v>
      </c>
      <c r="B91" s="79" t="s">
        <v>157</v>
      </c>
      <c r="C91" s="138">
        <v>2022.9</v>
      </c>
      <c r="D91" s="138"/>
      <c r="E91" s="138">
        <v>1977.2</v>
      </c>
    </row>
    <row r="92" spans="1:5" ht="27" customHeight="1">
      <c r="A92" s="154" t="s">
        <v>149</v>
      </c>
      <c r="B92" s="79" t="s">
        <v>158</v>
      </c>
      <c r="C92" s="138">
        <v>767.4</v>
      </c>
      <c r="D92" s="138"/>
      <c r="E92" s="138">
        <v>767.4</v>
      </c>
    </row>
    <row r="93" spans="1:5" ht="27" customHeight="1">
      <c r="A93" s="154" t="s">
        <v>149</v>
      </c>
      <c r="B93" s="79" t="s">
        <v>159</v>
      </c>
      <c r="C93" s="138">
        <v>1595.9</v>
      </c>
      <c r="D93" s="138"/>
      <c r="E93" s="138">
        <v>1595.9</v>
      </c>
    </row>
    <row r="94" spans="1:5" ht="38.25">
      <c r="A94" s="132" t="s">
        <v>149</v>
      </c>
      <c r="B94" s="78" t="s">
        <v>160</v>
      </c>
      <c r="C94" s="134">
        <f>C95+C96+C97</f>
        <v>1999.1</v>
      </c>
      <c r="D94" s="134">
        <f>SUM(D95:D97)</f>
        <v>0</v>
      </c>
      <c r="E94" s="134">
        <f>SUM(E95:E97)</f>
        <v>1999</v>
      </c>
    </row>
    <row r="95" spans="1:5" ht="54" customHeight="1">
      <c r="A95" s="154" t="s">
        <v>149</v>
      </c>
      <c r="B95" s="79" t="s">
        <v>161</v>
      </c>
      <c r="C95" s="138">
        <v>1911.6</v>
      </c>
      <c r="D95" s="138"/>
      <c r="E95" s="138">
        <v>1911.6</v>
      </c>
    </row>
    <row r="96" spans="1:5" ht="40.9" customHeight="1">
      <c r="A96" s="154" t="s">
        <v>149</v>
      </c>
      <c r="B96" s="175" t="s">
        <v>162</v>
      </c>
      <c r="C96" s="138">
        <v>77.5</v>
      </c>
      <c r="D96" s="138"/>
      <c r="E96" s="138">
        <v>77.400000000000006</v>
      </c>
    </row>
    <row r="97" spans="1:5" ht="38.25">
      <c r="A97" s="176" t="s">
        <v>149</v>
      </c>
      <c r="B97" s="55" t="s">
        <v>163</v>
      </c>
      <c r="C97" s="177">
        <v>10</v>
      </c>
      <c r="D97" s="177"/>
      <c r="E97" s="177">
        <v>10</v>
      </c>
    </row>
    <row r="98" spans="1:5" ht="39" customHeight="1">
      <c r="A98" s="132" t="s">
        <v>149</v>
      </c>
      <c r="B98" s="78" t="s">
        <v>164</v>
      </c>
      <c r="C98" s="134">
        <f>C99+C100</f>
        <v>5435.1</v>
      </c>
      <c r="D98" s="134">
        <f>SUM(D99:D100)</f>
        <v>0</v>
      </c>
      <c r="E98" s="134">
        <f>E99+E100</f>
        <v>5414.8</v>
      </c>
    </row>
    <row r="99" spans="1:5" ht="63.75">
      <c r="A99" s="154" t="s">
        <v>149</v>
      </c>
      <c r="B99" s="79" t="s">
        <v>165</v>
      </c>
      <c r="C99" s="138">
        <v>740.2</v>
      </c>
      <c r="D99" s="138"/>
      <c r="E99" s="138">
        <v>720</v>
      </c>
    </row>
    <row r="100" spans="1:5" ht="66" customHeight="1">
      <c r="A100" s="176" t="s">
        <v>149</v>
      </c>
      <c r="B100" s="96" t="s">
        <v>166</v>
      </c>
      <c r="C100" s="177">
        <v>4694.8999999999996</v>
      </c>
      <c r="D100" s="177"/>
      <c r="E100" s="138">
        <v>4694.8</v>
      </c>
    </row>
    <row r="101" spans="1:5" ht="52.5" customHeight="1">
      <c r="A101" s="154" t="s">
        <v>167</v>
      </c>
      <c r="B101" s="78" t="s">
        <v>168</v>
      </c>
      <c r="C101" s="134">
        <f>SUM(C102:C105)</f>
        <v>23521.3</v>
      </c>
      <c r="D101" s="134">
        <f>SUM(D102:D105)</f>
        <v>0</v>
      </c>
      <c r="E101" s="134">
        <f>SUM(E102:E105)</f>
        <v>23514</v>
      </c>
    </row>
    <row r="102" spans="1:5" ht="52.5" customHeight="1">
      <c r="A102" s="154" t="s">
        <v>149</v>
      </c>
      <c r="B102" s="79" t="s">
        <v>169</v>
      </c>
      <c r="C102" s="138">
        <v>17222.900000000001</v>
      </c>
      <c r="D102" s="138"/>
      <c r="E102" s="138">
        <v>17218</v>
      </c>
    </row>
    <row r="103" spans="1:5">
      <c r="A103" s="154" t="s">
        <v>167</v>
      </c>
      <c r="B103" s="79" t="s">
        <v>170</v>
      </c>
      <c r="C103" s="138">
        <v>298.3</v>
      </c>
      <c r="D103" s="138"/>
      <c r="E103" s="138">
        <v>295.89999999999998</v>
      </c>
    </row>
    <row r="104" spans="1:5">
      <c r="A104" s="154" t="s">
        <v>149</v>
      </c>
      <c r="B104" s="79" t="s">
        <v>171</v>
      </c>
      <c r="C104" s="138">
        <v>4440.1000000000004</v>
      </c>
      <c r="D104" s="138"/>
      <c r="E104" s="138">
        <v>4440.1000000000004</v>
      </c>
    </row>
    <row r="105" spans="1:5" ht="66" customHeight="1">
      <c r="A105" s="154" t="s">
        <v>149</v>
      </c>
      <c r="B105" s="79" t="s">
        <v>172</v>
      </c>
      <c r="C105" s="138">
        <v>1560</v>
      </c>
      <c r="D105" s="138"/>
      <c r="E105" s="138">
        <v>1560</v>
      </c>
    </row>
    <row r="106" spans="1:5" ht="42.75" customHeight="1">
      <c r="A106" s="132" t="s">
        <v>149</v>
      </c>
      <c r="B106" s="78" t="s">
        <v>173</v>
      </c>
      <c r="C106" s="134">
        <f>C107</f>
        <v>98.8</v>
      </c>
      <c r="D106" s="134">
        <f>D107</f>
        <v>0</v>
      </c>
      <c r="E106" s="134">
        <f>E107</f>
        <v>98.8</v>
      </c>
    </row>
    <row r="107" spans="1:5" ht="66.75" customHeight="1">
      <c r="A107" s="154" t="s">
        <v>149</v>
      </c>
      <c r="B107" s="174" t="s">
        <v>174</v>
      </c>
      <c r="C107" s="138">
        <v>98.8</v>
      </c>
      <c r="D107" s="138"/>
      <c r="E107" s="138">
        <v>98.8</v>
      </c>
    </row>
    <row r="108" spans="1:5" ht="63.75">
      <c r="A108" s="132" t="s">
        <v>149</v>
      </c>
      <c r="B108" s="95" t="s">
        <v>175</v>
      </c>
      <c r="C108" s="178">
        <f>SUM(C109:C111)</f>
        <v>7961.3</v>
      </c>
      <c r="D108" s="178">
        <f>SUM(D109:D111)</f>
        <v>0</v>
      </c>
      <c r="E108" s="178">
        <f>SUM(E109:E111)</f>
        <v>7961.2</v>
      </c>
    </row>
    <row r="109" spans="1:5" ht="37.9" customHeight="1">
      <c r="A109" s="154" t="s">
        <v>149</v>
      </c>
      <c r="B109" s="99" t="s">
        <v>176</v>
      </c>
      <c r="C109" s="138">
        <v>5597.2</v>
      </c>
      <c r="D109" s="138"/>
      <c r="E109" s="138">
        <v>5597.2</v>
      </c>
    </row>
    <row r="110" spans="1:5" ht="38.25" customHeight="1">
      <c r="A110" s="154" t="s">
        <v>149</v>
      </c>
      <c r="B110" s="99" t="s">
        <v>177</v>
      </c>
      <c r="C110" s="138">
        <v>1460.6</v>
      </c>
      <c r="D110" s="138"/>
      <c r="E110" s="138">
        <v>1460.5</v>
      </c>
    </row>
    <row r="111" spans="1:5" ht="37.5" customHeight="1">
      <c r="A111" s="154" t="s">
        <v>149</v>
      </c>
      <c r="B111" s="179" t="s">
        <v>178</v>
      </c>
      <c r="C111" s="138">
        <v>903.5</v>
      </c>
      <c r="D111" s="138"/>
      <c r="E111" s="167">
        <v>903.5</v>
      </c>
    </row>
    <row r="112" spans="1:5" ht="27.75" customHeight="1">
      <c r="A112" s="132" t="s">
        <v>149</v>
      </c>
      <c r="B112" s="100" t="s">
        <v>179</v>
      </c>
      <c r="C112" s="134">
        <v>299.7</v>
      </c>
      <c r="D112" s="134"/>
      <c r="E112" s="134">
        <v>259.39999999999998</v>
      </c>
    </row>
    <row r="113" spans="1:6">
      <c r="A113" s="180" t="s">
        <v>180</v>
      </c>
      <c r="B113" s="11" t="s">
        <v>181</v>
      </c>
      <c r="C113" s="134">
        <f>C114</f>
        <v>470.5</v>
      </c>
      <c r="D113" s="134">
        <f>D114</f>
        <v>0</v>
      </c>
      <c r="E113" s="134">
        <f>E114</f>
        <v>470.5</v>
      </c>
    </row>
    <row r="114" spans="1:6" ht="15.75" customHeight="1">
      <c r="A114" s="128" t="s">
        <v>182</v>
      </c>
      <c r="B114" s="75" t="s">
        <v>183</v>
      </c>
      <c r="C114" s="138">
        <v>470.5</v>
      </c>
      <c r="D114" s="138"/>
      <c r="E114" s="138">
        <v>470.5</v>
      </c>
    </row>
    <row r="115" spans="1:6" ht="36.75" customHeight="1">
      <c r="A115" s="128" t="s">
        <v>184</v>
      </c>
      <c r="B115" s="181" t="s">
        <v>185</v>
      </c>
      <c r="C115" s="138">
        <v>108.5</v>
      </c>
      <c r="D115" s="138"/>
      <c r="E115" s="138">
        <v>108.5</v>
      </c>
    </row>
    <row r="116" spans="1:6" ht="15.75" customHeight="1">
      <c r="A116" s="128" t="s">
        <v>186</v>
      </c>
      <c r="B116" s="75" t="s">
        <v>183</v>
      </c>
      <c r="C116" s="138">
        <v>362</v>
      </c>
      <c r="D116" s="138"/>
      <c r="E116" s="138">
        <v>362</v>
      </c>
    </row>
    <row r="117" spans="1:6" ht="69" hidden="1" customHeight="1">
      <c r="A117" s="128" t="s">
        <v>187</v>
      </c>
      <c r="B117" s="182" t="s">
        <v>188</v>
      </c>
      <c r="C117" s="138">
        <f>C118</f>
        <v>0</v>
      </c>
      <c r="D117" s="138">
        <f>D118</f>
        <v>0</v>
      </c>
      <c r="E117" s="138">
        <f>E118</f>
        <v>0</v>
      </c>
      <c r="F117" s="183"/>
    </row>
    <row r="118" spans="1:6" ht="65.45" hidden="1" customHeight="1">
      <c r="A118" s="128" t="s">
        <v>189</v>
      </c>
      <c r="B118" s="184" t="s">
        <v>190</v>
      </c>
      <c r="C118" s="138">
        <v>0</v>
      </c>
      <c r="D118" s="138">
        <v>0</v>
      </c>
      <c r="E118" s="138">
        <v>0</v>
      </c>
    </row>
    <row r="119" spans="1:6" ht="46.9" customHeight="1">
      <c r="A119" s="185" t="s">
        <v>191</v>
      </c>
      <c r="B119" s="186" t="s">
        <v>192</v>
      </c>
      <c r="C119" s="134">
        <f>C120</f>
        <v>1.2</v>
      </c>
      <c r="D119" s="134">
        <f>D120</f>
        <v>0</v>
      </c>
      <c r="E119" s="134">
        <f>E120</f>
        <v>1.2</v>
      </c>
      <c r="F119" s="183"/>
    </row>
    <row r="120" spans="1:6" ht="51.75" customHeight="1">
      <c r="A120" s="187" t="s">
        <v>193</v>
      </c>
      <c r="B120" s="181" t="s">
        <v>194</v>
      </c>
      <c r="C120" s="138">
        <v>1.2</v>
      </c>
      <c r="D120" s="138"/>
      <c r="E120" s="138">
        <v>1.2</v>
      </c>
    </row>
    <row r="121" spans="1:6" ht="15" customHeight="1">
      <c r="A121" s="188"/>
      <c r="B121" s="133" t="s">
        <v>195</v>
      </c>
      <c r="C121" s="134">
        <f>C49+C6</f>
        <v>99652.7</v>
      </c>
      <c r="D121" s="134">
        <f>SUM(D6+D49)</f>
        <v>0</v>
      </c>
      <c r="E121" s="134">
        <f>E49+E6</f>
        <v>100462.7</v>
      </c>
    </row>
    <row r="122" spans="1:6">
      <c r="A122" s="189"/>
      <c r="B122" s="190"/>
      <c r="C122" s="190"/>
      <c r="D122" s="190"/>
      <c r="E122" s="191"/>
    </row>
    <row r="123" spans="1:6" ht="11.1" customHeight="1">
      <c r="A123" s="192"/>
      <c r="E123" s="193"/>
    </row>
    <row r="124" spans="1:6" ht="11.1" customHeight="1">
      <c r="A124" s="194"/>
      <c r="E124" s="16"/>
    </row>
    <row r="125" spans="1:6" ht="11.1" customHeight="1"/>
    <row r="126" spans="1:6" ht="11.1" customHeight="1"/>
  </sheetData>
  <mergeCells count="7">
    <mergeCell ref="A1:E1"/>
    <mergeCell ref="A2:E2"/>
    <mergeCell ref="A4:A5"/>
    <mergeCell ref="B4:B5"/>
    <mergeCell ref="C4:C5"/>
    <mergeCell ref="D4:D5"/>
    <mergeCell ref="E4:E5"/>
  </mergeCells>
  <pageMargins left="0.43307086614173201" right="0.23622047244094499" top="0.55118110236220497" bottom="0.35433070866141703" header="0.31496062992126" footer="0.31496062992126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34"/>
  </sheetPr>
  <dimension ref="A1:N240"/>
  <sheetViews>
    <sheetView workbookViewId="0">
      <pane ySplit="4" topLeftCell="A5" activePane="bottomLeft" state="frozen"/>
      <selection pane="bottomLeft" activeCell="A234" sqref="A234"/>
    </sheetView>
  </sheetViews>
  <sheetFormatPr defaultColWidth="9.140625" defaultRowHeight="12.75"/>
  <cols>
    <col min="1" max="1" width="47.42578125" style="51" customWidth="1"/>
    <col min="2" max="2" width="5.140625" style="51" customWidth="1"/>
    <col min="3" max="4" width="4.42578125" style="52" customWidth="1"/>
    <col min="5" max="5" width="14.140625" style="52" customWidth="1"/>
    <col min="6" max="6" width="5.5703125" style="53" customWidth="1"/>
    <col min="7" max="7" width="11.140625" style="53" customWidth="1"/>
    <col min="8" max="8" width="11.140625" style="53" hidden="1" customWidth="1"/>
    <col min="9" max="9" width="11.42578125" style="54" customWidth="1"/>
    <col min="10" max="10" width="8.85546875" style="54" customWidth="1"/>
    <col min="11" max="11" width="17.5703125" style="54" customWidth="1"/>
    <col min="12" max="12" width="38.42578125" style="54" customWidth="1"/>
    <col min="13" max="13" width="33.140625" style="54" customWidth="1"/>
    <col min="14" max="14" width="8.85546875" style="54" customWidth="1"/>
    <col min="15" max="16384" width="9.140625" style="54"/>
  </cols>
  <sheetData>
    <row r="1" spans="1:14" ht="67.5" customHeight="1">
      <c r="A1" s="206" t="s">
        <v>476</v>
      </c>
      <c r="B1" s="206"/>
      <c r="C1" s="206"/>
      <c r="D1" s="207"/>
      <c r="E1" s="207"/>
      <c r="F1" s="207"/>
      <c r="G1" s="207"/>
      <c r="H1" s="207"/>
      <c r="I1" s="207"/>
    </row>
    <row r="2" spans="1:14" ht="25.5" customHeight="1">
      <c r="A2" s="208" t="s">
        <v>196</v>
      </c>
      <c r="B2" s="208"/>
      <c r="C2" s="208"/>
      <c r="D2" s="208"/>
      <c r="E2" s="208"/>
      <c r="F2" s="208"/>
      <c r="G2" s="208"/>
      <c r="H2" s="208"/>
      <c r="I2" s="208"/>
    </row>
    <row r="3" spans="1:14" ht="12.75" customHeight="1">
      <c r="A3" s="209" t="s">
        <v>197</v>
      </c>
      <c r="B3" s="211" t="s">
        <v>198</v>
      </c>
      <c r="C3" s="211" t="s">
        <v>199</v>
      </c>
      <c r="D3" s="211" t="s">
        <v>200</v>
      </c>
      <c r="E3" s="211" t="s">
        <v>201</v>
      </c>
      <c r="F3" s="211" t="s">
        <v>202</v>
      </c>
      <c r="G3" s="215" t="s">
        <v>203</v>
      </c>
      <c r="H3" s="215"/>
      <c r="I3" s="84" t="s">
        <v>1</v>
      </c>
    </row>
    <row r="4" spans="1:14" ht="55.5" customHeight="1">
      <c r="A4" s="210"/>
      <c r="B4" s="212"/>
      <c r="C4" s="212"/>
      <c r="D4" s="213"/>
      <c r="E4" s="213"/>
      <c r="F4" s="214"/>
      <c r="G4" s="204"/>
      <c r="H4" s="204"/>
      <c r="I4" s="85" t="s">
        <v>204</v>
      </c>
      <c r="J4"/>
      <c r="L4" s="86"/>
    </row>
    <row r="5" spans="1:14">
      <c r="A5" s="56">
        <v>1</v>
      </c>
      <c r="B5" s="12">
        <v>2</v>
      </c>
      <c r="C5" s="56" t="s">
        <v>205</v>
      </c>
      <c r="D5" s="56" t="s">
        <v>206</v>
      </c>
      <c r="E5" s="56" t="s">
        <v>207</v>
      </c>
      <c r="F5" s="56" t="s">
        <v>208</v>
      </c>
      <c r="G5" s="56" t="s">
        <v>209</v>
      </c>
      <c r="H5" s="56" t="s">
        <v>210</v>
      </c>
      <c r="I5" s="56" t="s">
        <v>211</v>
      </c>
    </row>
    <row r="6" spans="1:14" ht="25.5">
      <c r="A6" s="57" t="s">
        <v>212</v>
      </c>
      <c r="B6" s="58"/>
      <c r="C6" s="59"/>
      <c r="D6" s="60"/>
      <c r="E6" s="60"/>
      <c r="F6" s="60"/>
      <c r="G6" s="61">
        <f>G7</f>
        <v>100541.8</v>
      </c>
      <c r="H6" s="61"/>
      <c r="I6" s="61">
        <f>I7</f>
        <v>99320.4</v>
      </c>
    </row>
    <row r="7" spans="1:14" ht="25.5">
      <c r="A7" s="57" t="s">
        <v>213</v>
      </c>
      <c r="B7" s="58">
        <v>630</v>
      </c>
      <c r="C7" s="59"/>
      <c r="D7" s="60"/>
      <c r="E7" s="60"/>
      <c r="F7" s="60"/>
      <c r="G7" s="61">
        <f>G8+G77+G83+G110+G135+G213+G221+G237</f>
        <v>100541.8</v>
      </c>
      <c r="H7" s="61"/>
      <c r="I7" s="61">
        <f>I8+I77+I83+I110+I135+I213+I221+I237</f>
        <v>99320.4</v>
      </c>
    </row>
    <row r="8" spans="1:14">
      <c r="A8" s="57" t="s">
        <v>214</v>
      </c>
      <c r="B8" s="62">
        <v>630</v>
      </c>
      <c r="C8" s="59" t="s">
        <v>215</v>
      </c>
      <c r="D8" s="63"/>
      <c r="E8" s="63"/>
      <c r="F8" s="63"/>
      <c r="G8" s="61">
        <f>G9+G24+G44+G16+G35+G40</f>
        <v>23439.599999999999</v>
      </c>
      <c r="H8" s="61"/>
      <c r="I8" s="61">
        <f>I9+I24+I44+I16+I35+I40</f>
        <v>22752.7</v>
      </c>
    </row>
    <row r="9" spans="1:14" ht="39" customHeight="1">
      <c r="A9" s="57" t="s">
        <v>216</v>
      </c>
      <c r="B9" s="62">
        <v>630</v>
      </c>
      <c r="C9" s="59" t="s">
        <v>215</v>
      </c>
      <c r="D9" s="195" t="s">
        <v>217</v>
      </c>
      <c r="E9" s="60"/>
      <c r="F9" s="60"/>
      <c r="G9" s="61">
        <f>G10+G13</f>
        <v>3112.7</v>
      </c>
      <c r="H9" s="61"/>
      <c r="I9" s="61">
        <f>I10+I13</f>
        <v>3063.6</v>
      </c>
    </row>
    <row r="10" spans="1:14">
      <c r="A10" s="64" t="s">
        <v>218</v>
      </c>
      <c r="B10" s="58">
        <v>630</v>
      </c>
      <c r="C10" s="65" t="s">
        <v>215</v>
      </c>
      <c r="D10" s="60" t="s">
        <v>217</v>
      </c>
      <c r="E10" s="60" t="s">
        <v>219</v>
      </c>
      <c r="F10" s="60"/>
      <c r="G10" s="66">
        <f t="shared" ref="G10:I10" si="0">G11</f>
        <v>2812.7</v>
      </c>
      <c r="H10" s="66"/>
      <c r="I10" s="66">
        <f t="shared" si="0"/>
        <v>2763.6</v>
      </c>
    </row>
    <row r="11" spans="1:14" ht="25.5">
      <c r="A11" s="64" t="s">
        <v>220</v>
      </c>
      <c r="B11" s="58">
        <v>630</v>
      </c>
      <c r="C11" s="65" t="s">
        <v>215</v>
      </c>
      <c r="D11" s="65" t="s">
        <v>217</v>
      </c>
      <c r="E11" s="65" t="s">
        <v>221</v>
      </c>
      <c r="F11" s="65"/>
      <c r="G11" s="66">
        <f>G12</f>
        <v>2812.7</v>
      </c>
      <c r="H11" s="66"/>
      <c r="I11" s="66">
        <f>I12</f>
        <v>2763.6</v>
      </c>
    </row>
    <row r="12" spans="1:14" ht="63.75">
      <c r="A12" s="64" t="s">
        <v>222</v>
      </c>
      <c r="B12" s="58">
        <v>630</v>
      </c>
      <c r="C12" s="65" t="s">
        <v>215</v>
      </c>
      <c r="D12" s="196" t="s">
        <v>217</v>
      </c>
      <c r="E12" s="65" t="s">
        <v>221</v>
      </c>
      <c r="F12" s="60" t="s">
        <v>223</v>
      </c>
      <c r="G12" s="66">
        <v>2812.7</v>
      </c>
      <c r="H12" s="66"/>
      <c r="I12" s="66">
        <v>2763.6</v>
      </c>
    </row>
    <row r="13" spans="1:14">
      <c r="A13" s="64" t="s">
        <v>224</v>
      </c>
      <c r="B13" s="67">
        <v>630</v>
      </c>
      <c r="C13" s="65" t="s">
        <v>215</v>
      </c>
      <c r="D13" s="65" t="s">
        <v>217</v>
      </c>
      <c r="E13" s="65" t="s">
        <v>225</v>
      </c>
      <c r="F13" s="65"/>
      <c r="G13" s="66">
        <f t="shared" ref="G13:I14" si="1">G14</f>
        <v>300</v>
      </c>
      <c r="H13" s="66"/>
      <c r="I13" s="66">
        <f t="shared" si="1"/>
        <v>300</v>
      </c>
    </row>
    <row r="14" spans="1:14" ht="63.75">
      <c r="A14" s="64" t="s">
        <v>152</v>
      </c>
      <c r="B14" s="67">
        <v>630</v>
      </c>
      <c r="C14" s="65" t="s">
        <v>215</v>
      </c>
      <c r="D14" s="65" t="s">
        <v>217</v>
      </c>
      <c r="E14" s="65" t="s">
        <v>226</v>
      </c>
      <c r="F14" s="65"/>
      <c r="G14" s="66">
        <f t="shared" si="1"/>
        <v>300</v>
      </c>
      <c r="H14" s="66"/>
      <c r="I14" s="66">
        <f t="shared" si="1"/>
        <v>300</v>
      </c>
    </row>
    <row r="15" spans="1:14" ht="64.5" customHeight="1">
      <c r="A15" s="64" t="s">
        <v>222</v>
      </c>
      <c r="B15" s="58">
        <v>630</v>
      </c>
      <c r="C15" s="65" t="s">
        <v>215</v>
      </c>
      <c r="D15" s="196" t="s">
        <v>217</v>
      </c>
      <c r="E15" s="65" t="s">
        <v>227</v>
      </c>
      <c r="F15" s="60" t="s">
        <v>223</v>
      </c>
      <c r="G15" s="66">
        <v>300</v>
      </c>
      <c r="H15" s="66"/>
      <c r="I15" s="66">
        <v>300</v>
      </c>
    </row>
    <row r="16" spans="1:14" ht="41.25" customHeight="1">
      <c r="A16" s="57" t="s">
        <v>228</v>
      </c>
      <c r="B16" s="68">
        <v>630</v>
      </c>
      <c r="C16" s="69" t="s">
        <v>215</v>
      </c>
      <c r="D16" s="70" t="s">
        <v>229</v>
      </c>
      <c r="E16" s="71"/>
      <c r="F16" s="71"/>
      <c r="G16" s="72">
        <f>G17</f>
        <v>226.1</v>
      </c>
      <c r="H16" s="72"/>
      <c r="I16" s="72">
        <f>I17</f>
        <v>212.2</v>
      </c>
      <c r="N16" t="s">
        <v>230</v>
      </c>
    </row>
    <row r="17" spans="1:12">
      <c r="A17" s="64" t="s">
        <v>231</v>
      </c>
      <c r="B17" s="58">
        <v>630</v>
      </c>
      <c r="C17" s="65" t="s">
        <v>215</v>
      </c>
      <c r="D17" s="60" t="s">
        <v>229</v>
      </c>
      <c r="E17" s="60" t="s">
        <v>232</v>
      </c>
      <c r="F17" s="60"/>
      <c r="G17" s="61">
        <f>G18+G21</f>
        <v>226.1</v>
      </c>
      <c r="H17" s="61"/>
      <c r="I17" s="61">
        <f>I18+I21</f>
        <v>212.2</v>
      </c>
      <c r="L17"/>
    </row>
    <row r="18" spans="1:12">
      <c r="A18" s="64" t="s">
        <v>233</v>
      </c>
      <c r="B18" s="58">
        <v>630</v>
      </c>
      <c r="C18" s="65" t="s">
        <v>215</v>
      </c>
      <c r="D18" s="60" t="s">
        <v>229</v>
      </c>
      <c r="E18" s="60" t="s">
        <v>234</v>
      </c>
      <c r="F18" s="60"/>
      <c r="G18" s="66">
        <f t="shared" ref="G18:I19" si="2">G19</f>
        <v>168</v>
      </c>
      <c r="H18" s="66"/>
      <c r="I18" s="66">
        <f t="shared" si="2"/>
        <v>168</v>
      </c>
      <c r="L18"/>
    </row>
    <row r="19" spans="1:12" ht="25.5">
      <c r="A19" s="64" t="s">
        <v>220</v>
      </c>
      <c r="B19" s="58">
        <v>630</v>
      </c>
      <c r="C19" s="65" t="s">
        <v>215</v>
      </c>
      <c r="D19" s="60" t="s">
        <v>229</v>
      </c>
      <c r="E19" s="60" t="s">
        <v>235</v>
      </c>
      <c r="F19" s="60"/>
      <c r="G19" s="66">
        <f t="shared" si="2"/>
        <v>168</v>
      </c>
      <c r="H19" s="66"/>
      <c r="I19" s="66">
        <f t="shared" si="2"/>
        <v>168</v>
      </c>
      <c r="L19"/>
    </row>
    <row r="20" spans="1:12" ht="64.5" customHeight="1">
      <c r="A20" s="64" t="s">
        <v>222</v>
      </c>
      <c r="B20" s="58">
        <v>630</v>
      </c>
      <c r="C20" s="65" t="s">
        <v>215</v>
      </c>
      <c r="D20" s="60" t="s">
        <v>229</v>
      </c>
      <c r="E20" s="60" t="s">
        <v>235</v>
      </c>
      <c r="F20" s="60" t="s">
        <v>223</v>
      </c>
      <c r="G20" s="66">
        <v>168</v>
      </c>
      <c r="H20" s="66"/>
      <c r="I20" s="66">
        <v>168</v>
      </c>
      <c r="L20"/>
    </row>
    <row r="21" spans="1:12">
      <c r="A21" s="64" t="s">
        <v>236</v>
      </c>
      <c r="B21" s="58">
        <v>630</v>
      </c>
      <c r="C21" s="65" t="s">
        <v>215</v>
      </c>
      <c r="D21" s="60" t="s">
        <v>229</v>
      </c>
      <c r="E21" s="60" t="s">
        <v>237</v>
      </c>
      <c r="F21" s="60"/>
      <c r="G21" s="66">
        <f t="shared" ref="G21:I22" si="3">G22</f>
        <v>58.1</v>
      </c>
      <c r="H21" s="66"/>
      <c r="I21" s="66">
        <f t="shared" si="3"/>
        <v>44.2</v>
      </c>
    </row>
    <row r="22" spans="1:12" ht="25.5">
      <c r="A22" s="64" t="s">
        <v>220</v>
      </c>
      <c r="B22" s="58">
        <v>630</v>
      </c>
      <c r="C22" s="65" t="s">
        <v>215</v>
      </c>
      <c r="D22" s="60" t="s">
        <v>229</v>
      </c>
      <c r="E22" s="60" t="s">
        <v>238</v>
      </c>
      <c r="F22" s="60"/>
      <c r="G22" s="66">
        <f t="shared" si="3"/>
        <v>58.1</v>
      </c>
      <c r="H22" s="66"/>
      <c r="I22" s="66">
        <f t="shared" si="3"/>
        <v>44.2</v>
      </c>
    </row>
    <row r="23" spans="1:12" ht="25.5">
      <c r="A23" s="64" t="s">
        <v>239</v>
      </c>
      <c r="B23" s="58">
        <v>630</v>
      </c>
      <c r="C23" s="65" t="s">
        <v>215</v>
      </c>
      <c r="D23" s="60" t="s">
        <v>229</v>
      </c>
      <c r="E23" s="60" t="s">
        <v>238</v>
      </c>
      <c r="F23" s="60" t="s">
        <v>240</v>
      </c>
      <c r="G23" s="66">
        <v>58.1</v>
      </c>
      <c r="H23" s="66"/>
      <c r="I23" s="66">
        <v>44.2</v>
      </c>
    </row>
    <row r="24" spans="1:12" ht="55.5" customHeight="1">
      <c r="A24" s="57" t="s">
        <v>241</v>
      </c>
      <c r="B24" s="59" t="s">
        <v>242</v>
      </c>
      <c r="C24" s="59" t="s">
        <v>215</v>
      </c>
      <c r="D24" s="195" t="s">
        <v>243</v>
      </c>
      <c r="E24" s="60"/>
      <c r="F24" s="60"/>
      <c r="G24" s="61">
        <f>G30+G25</f>
        <v>14861.9</v>
      </c>
      <c r="H24" s="61"/>
      <c r="I24" s="61">
        <f>I30+I25</f>
        <v>14304.3</v>
      </c>
    </row>
    <row r="25" spans="1:12" ht="51">
      <c r="A25" s="57" t="s">
        <v>244</v>
      </c>
      <c r="B25" s="59" t="s">
        <v>242</v>
      </c>
      <c r="C25" s="59" t="s">
        <v>215</v>
      </c>
      <c r="D25" s="63" t="s">
        <v>243</v>
      </c>
      <c r="E25" s="63" t="s">
        <v>245</v>
      </c>
      <c r="F25" s="63"/>
      <c r="G25" s="61">
        <f>G27</f>
        <v>1923.1</v>
      </c>
      <c r="H25" s="61"/>
      <c r="I25" s="61">
        <f>I27</f>
        <v>1888.5</v>
      </c>
    </row>
    <row r="26" spans="1:12" ht="41.25" hidden="1" customHeight="1">
      <c r="A26" s="57"/>
      <c r="B26" s="59"/>
      <c r="C26" s="59"/>
      <c r="D26" s="63"/>
      <c r="E26" s="63"/>
      <c r="F26" s="63"/>
      <c r="G26" s="61"/>
      <c r="H26" s="61"/>
      <c r="I26" s="61"/>
    </row>
    <row r="27" spans="1:12" ht="53.25" customHeight="1">
      <c r="A27" s="64" t="s">
        <v>246</v>
      </c>
      <c r="B27" s="65" t="s">
        <v>242</v>
      </c>
      <c r="C27" s="65" t="s">
        <v>215</v>
      </c>
      <c r="D27" s="60" t="s">
        <v>243</v>
      </c>
      <c r="E27" s="63" t="s">
        <v>245</v>
      </c>
      <c r="F27" s="60"/>
      <c r="G27" s="66">
        <f t="shared" ref="G27:I28" si="4">G28</f>
        <v>1923.1</v>
      </c>
      <c r="H27" s="66"/>
      <c r="I27" s="66">
        <f t="shared" si="4"/>
        <v>1888.5</v>
      </c>
    </row>
    <row r="28" spans="1:12" ht="25.5">
      <c r="A28" s="64" t="s">
        <v>157</v>
      </c>
      <c r="B28" s="65" t="s">
        <v>242</v>
      </c>
      <c r="C28" s="65" t="s">
        <v>215</v>
      </c>
      <c r="D28" s="60" t="s">
        <v>243</v>
      </c>
      <c r="E28" s="63" t="s">
        <v>247</v>
      </c>
      <c r="F28" s="60"/>
      <c r="G28" s="66">
        <f t="shared" si="4"/>
        <v>1923.1</v>
      </c>
      <c r="H28" s="66"/>
      <c r="I28" s="66">
        <f t="shared" si="4"/>
        <v>1888.5</v>
      </c>
    </row>
    <row r="29" spans="1:12" ht="25.5">
      <c r="A29" s="64" t="s">
        <v>239</v>
      </c>
      <c r="B29" s="65" t="s">
        <v>242</v>
      </c>
      <c r="C29" s="65" t="s">
        <v>215</v>
      </c>
      <c r="D29" s="60" t="s">
        <v>243</v>
      </c>
      <c r="E29" s="63" t="s">
        <v>247</v>
      </c>
      <c r="F29" s="60" t="s">
        <v>240</v>
      </c>
      <c r="G29" s="66">
        <v>1923.1</v>
      </c>
      <c r="H29" s="66"/>
      <c r="I29" s="66">
        <v>1888.5</v>
      </c>
    </row>
    <row r="30" spans="1:12">
      <c r="A30" s="57" t="s">
        <v>248</v>
      </c>
      <c r="B30" s="59" t="s">
        <v>242</v>
      </c>
      <c r="C30" s="59" t="s">
        <v>215</v>
      </c>
      <c r="D30" s="195" t="s">
        <v>243</v>
      </c>
      <c r="E30" s="63" t="s">
        <v>249</v>
      </c>
      <c r="F30" s="63"/>
      <c r="G30" s="61">
        <f>G31</f>
        <v>12938.8</v>
      </c>
      <c r="H30" s="61"/>
      <c r="I30" s="61">
        <f>I31</f>
        <v>12415.8</v>
      </c>
    </row>
    <row r="31" spans="1:12" ht="25.5">
      <c r="A31" s="64" t="s">
        <v>220</v>
      </c>
      <c r="B31" s="65" t="s">
        <v>242</v>
      </c>
      <c r="C31" s="65" t="s">
        <v>215</v>
      </c>
      <c r="D31" s="196" t="s">
        <v>243</v>
      </c>
      <c r="E31" s="60" t="s">
        <v>250</v>
      </c>
      <c r="F31" s="60"/>
      <c r="G31" s="66">
        <f>G32+G33+G34</f>
        <v>12938.8</v>
      </c>
      <c r="H31" s="66"/>
      <c r="I31" s="66">
        <f>I32+I33+I34</f>
        <v>12415.8</v>
      </c>
    </row>
    <row r="32" spans="1:12" ht="63" customHeight="1">
      <c r="A32" s="64" t="s">
        <v>222</v>
      </c>
      <c r="B32" s="65" t="s">
        <v>242</v>
      </c>
      <c r="C32" s="65" t="s">
        <v>215</v>
      </c>
      <c r="D32" s="60" t="s">
        <v>243</v>
      </c>
      <c r="E32" s="60" t="s">
        <v>250</v>
      </c>
      <c r="F32" s="60" t="s">
        <v>223</v>
      </c>
      <c r="G32" s="66">
        <v>11345.3</v>
      </c>
      <c r="H32" s="66"/>
      <c r="I32" s="66">
        <v>11052.5</v>
      </c>
    </row>
    <row r="33" spans="1:9" ht="25.5">
      <c r="A33" s="64" t="s">
        <v>239</v>
      </c>
      <c r="B33" s="65" t="s">
        <v>242</v>
      </c>
      <c r="C33" s="65" t="s">
        <v>215</v>
      </c>
      <c r="D33" s="60" t="s">
        <v>243</v>
      </c>
      <c r="E33" s="60" t="s">
        <v>250</v>
      </c>
      <c r="F33" s="60" t="s">
        <v>240</v>
      </c>
      <c r="G33" s="66">
        <v>1586.5</v>
      </c>
      <c r="H33" s="66"/>
      <c r="I33" s="66">
        <v>1359.8</v>
      </c>
    </row>
    <row r="34" spans="1:9">
      <c r="A34" s="64" t="s">
        <v>251</v>
      </c>
      <c r="B34" s="65" t="s">
        <v>242</v>
      </c>
      <c r="C34" s="65" t="s">
        <v>215</v>
      </c>
      <c r="D34" s="60" t="s">
        <v>243</v>
      </c>
      <c r="E34" s="60" t="s">
        <v>250</v>
      </c>
      <c r="F34" s="60" t="s">
        <v>252</v>
      </c>
      <c r="G34" s="66">
        <v>7</v>
      </c>
      <c r="H34" s="66"/>
      <c r="I34" s="66">
        <v>3.5</v>
      </c>
    </row>
    <row r="35" spans="1:9" ht="40.5" customHeight="1">
      <c r="A35" s="57" t="s">
        <v>253</v>
      </c>
      <c r="B35" s="59" t="s">
        <v>242</v>
      </c>
      <c r="C35" s="59" t="s">
        <v>215</v>
      </c>
      <c r="D35" s="63" t="s">
        <v>254</v>
      </c>
      <c r="E35" s="63"/>
      <c r="F35" s="63"/>
      <c r="G35" s="61">
        <f t="shared" ref="G35:I38" si="5">G36</f>
        <v>560.9</v>
      </c>
      <c r="H35" s="61"/>
      <c r="I35" s="61">
        <f t="shared" si="5"/>
        <v>560.9</v>
      </c>
    </row>
    <row r="36" spans="1:9">
      <c r="A36" s="64" t="s">
        <v>224</v>
      </c>
      <c r="B36" s="65" t="s">
        <v>242</v>
      </c>
      <c r="C36" s="65" t="s">
        <v>215</v>
      </c>
      <c r="D36" s="60" t="s">
        <v>254</v>
      </c>
      <c r="E36" s="60" t="s">
        <v>225</v>
      </c>
      <c r="F36" s="60"/>
      <c r="G36" s="66">
        <f t="shared" si="5"/>
        <v>560.9</v>
      </c>
      <c r="H36" s="66"/>
      <c r="I36" s="66">
        <f t="shared" si="5"/>
        <v>560.9</v>
      </c>
    </row>
    <row r="37" spans="1:9">
      <c r="A37" s="64" t="s">
        <v>255</v>
      </c>
      <c r="B37" s="65" t="s">
        <v>242</v>
      </c>
      <c r="C37" s="65" t="s">
        <v>215</v>
      </c>
      <c r="D37" s="60" t="s">
        <v>254</v>
      </c>
      <c r="E37" s="60" t="s">
        <v>256</v>
      </c>
      <c r="F37" s="60"/>
      <c r="G37" s="66">
        <f t="shared" si="5"/>
        <v>560.9</v>
      </c>
      <c r="H37" s="66"/>
      <c r="I37" s="66">
        <f t="shared" si="5"/>
        <v>560.9</v>
      </c>
    </row>
    <row r="38" spans="1:9" ht="53.25" customHeight="1">
      <c r="A38" s="73" t="s">
        <v>257</v>
      </c>
      <c r="B38" s="65" t="s">
        <v>242</v>
      </c>
      <c r="C38" s="65" t="s">
        <v>215</v>
      </c>
      <c r="D38" s="60" t="s">
        <v>254</v>
      </c>
      <c r="E38" s="60" t="s">
        <v>258</v>
      </c>
      <c r="F38" s="60"/>
      <c r="G38" s="66">
        <f t="shared" si="5"/>
        <v>560.9</v>
      </c>
      <c r="H38" s="66"/>
      <c r="I38" s="66">
        <f t="shared" si="5"/>
        <v>560.9</v>
      </c>
    </row>
    <row r="39" spans="1:9">
      <c r="A39" s="64" t="s">
        <v>259</v>
      </c>
      <c r="B39" s="65" t="s">
        <v>242</v>
      </c>
      <c r="C39" s="65" t="s">
        <v>215</v>
      </c>
      <c r="D39" s="60" t="s">
        <v>254</v>
      </c>
      <c r="E39" s="60" t="s">
        <v>258</v>
      </c>
      <c r="F39" s="60" t="s">
        <v>260</v>
      </c>
      <c r="G39" s="66">
        <v>560.9</v>
      </c>
      <c r="H39" s="66"/>
      <c r="I39" s="66">
        <v>560.9</v>
      </c>
    </row>
    <row r="40" spans="1:9">
      <c r="A40" s="57" t="s">
        <v>261</v>
      </c>
      <c r="B40" s="59" t="s">
        <v>242</v>
      </c>
      <c r="C40" s="59" t="s">
        <v>215</v>
      </c>
      <c r="D40" s="63" t="s">
        <v>262</v>
      </c>
      <c r="E40" s="63"/>
      <c r="F40" s="63"/>
      <c r="G40" s="61">
        <f t="shared" ref="G40:I42" si="6">G41</f>
        <v>50</v>
      </c>
      <c r="H40" s="61"/>
      <c r="I40" s="61">
        <f t="shared" si="6"/>
        <v>0</v>
      </c>
    </row>
    <row r="41" spans="1:9">
      <c r="A41" s="64" t="s">
        <v>263</v>
      </c>
      <c r="B41" s="65" t="s">
        <v>242</v>
      </c>
      <c r="C41" s="65" t="s">
        <v>215</v>
      </c>
      <c r="D41" s="60" t="s">
        <v>262</v>
      </c>
      <c r="E41" s="60" t="s">
        <v>264</v>
      </c>
      <c r="F41" s="60"/>
      <c r="G41" s="66">
        <f t="shared" si="6"/>
        <v>50</v>
      </c>
      <c r="H41" s="66"/>
      <c r="I41" s="66">
        <f t="shared" si="6"/>
        <v>0</v>
      </c>
    </row>
    <row r="42" spans="1:9">
      <c r="A42" s="64" t="s">
        <v>265</v>
      </c>
      <c r="B42" s="65" t="s">
        <v>242</v>
      </c>
      <c r="C42" s="65" t="s">
        <v>215</v>
      </c>
      <c r="D42" s="60" t="s">
        <v>262</v>
      </c>
      <c r="E42" s="60" t="s">
        <v>266</v>
      </c>
      <c r="F42" s="63"/>
      <c r="G42" s="66">
        <f t="shared" si="6"/>
        <v>50</v>
      </c>
      <c r="H42" s="66"/>
      <c r="I42" s="66">
        <f t="shared" si="6"/>
        <v>0</v>
      </c>
    </row>
    <row r="43" spans="1:9" ht="15.75" customHeight="1">
      <c r="A43" s="64" t="s">
        <v>251</v>
      </c>
      <c r="B43" s="65" t="s">
        <v>242</v>
      </c>
      <c r="C43" s="65" t="s">
        <v>215</v>
      </c>
      <c r="D43" s="60" t="s">
        <v>262</v>
      </c>
      <c r="E43" s="60" t="s">
        <v>266</v>
      </c>
      <c r="F43" s="60" t="s">
        <v>252</v>
      </c>
      <c r="G43" s="66">
        <v>50</v>
      </c>
      <c r="H43" s="66"/>
      <c r="I43" s="66">
        <v>0</v>
      </c>
    </row>
    <row r="44" spans="1:9">
      <c r="A44" s="57" t="s">
        <v>267</v>
      </c>
      <c r="B44" s="59" t="s">
        <v>242</v>
      </c>
      <c r="C44" s="59" t="s">
        <v>215</v>
      </c>
      <c r="D44" s="63" t="s">
        <v>268</v>
      </c>
      <c r="E44" s="63" t="s">
        <v>230</v>
      </c>
      <c r="F44" s="63"/>
      <c r="G44" s="61">
        <f>G57+G54+G45+G50</f>
        <v>4628</v>
      </c>
      <c r="H44" s="61"/>
      <c r="I44" s="61">
        <f>I57+I54+I45+I50</f>
        <v>4611.7</v>
      </c>
    </row>
    <row r="45" spans="1:9" ht="40.5" customHeight="1">
      <c r="A45" s="57" t="s">
        <v>269</v>
      </c>
      <c r="B45" s="62">
        <v>630</v>
      </c>
      <c r="C45" s="59" t="s">
        <v>215</v>
      </c>
      <c r="D45" s="63" t="s">
        <v>268</v>
      </c>
      <c r="E45" s="74" t="s">
        <v>270</v>
      </c>
      <c r="F45" s="63"/>
      <c r="G45" s="61">
        <f>G46</f>
        <v>3421.2</v>
      </c>
      <c r="H45" s="61"/>
      <c r="I45" s="61">
        <f>I46</f>
        <v>3421.2</v>
      </c>
    </row>
    <row r="46" spans="1:9" ht="35.25" customHeight="1">
      <c r="A46" s="75" t="s">
        <v>271</v>
      </c>
      <c r="B46" s="58">
        <v>630</v>
      </c>
      <c r="C46" s="65" t="s">
        <v>215</v>
      </c>
      <c r="D46" s="60" t="s">
        <v>268</v>
      </c>
      <c r="E46" s="76" t="s">
        <v>272</v>
      </c>
      <c r="F46" s="60"/>
      <c r="G46" s="66">
        <f>G47+G48</f>
        <v>3421.2</v>
      </c>
      <c r="H46" s="66"/>
      <c r="I46" s="66">
        <f>I47+I48</f>
        <v>3421.2</v>
      </c>
    </row>
    <row r="47" spans="1:9" ht="42" customHeight="1">
      <c r="A47" s="64" t="s">
        <v>273</v>
      </c>
      <c r="B47" s="58">
        <v>630</v>
      </c>
      <c r="C47" s="65" t="s">
        <v>215</v>
      </c>
      <c r="D47" s="60" t="s">
        <v>268</v>
      </c>
      <c r="E47" s="76" t="s">
        <v>272</v>
      </c>
      <c r="F47" s="60"/>
      <c r="G47" s="66">
        <v>61.7</v>
      </c>
      <c r="H47" s="66"/>
      <c r="I47" s="66">
        <v>61.7</v>
      </c>
    </row>
    <row r="48" spans="1:9" ht="37.15" customHeight="1">
      <c r="A48" s="64" t="s">
        <v>274</v>
      </c>
      <c r="B48" s="58">
        <v>630</v>
      </c>
      <c r="C48" s="65" t="s">
        <v>215</v>
      </c>
      <c r="D48" s="60" t="s">
        <v>268</v>
      </c>
      <c r="E48" s="77" t="s">
        <v>272</v>
      </c>
      <c r="F48" s="60"/>
      <c r="G48" s="66">
        <v>3359.5</v>
      </c>
      <c r="H48" s="66"/>
      <c r="I48" s="66">
        <v>3359.5</v>
      </c>
    </row>
    <row r="49" spans="1:9" ht="30" customHeight="1">
      <c r="A49" s="64" t="s">
        <v>239</v>
      </c>
      <c r="B49" s="58">
        <v>630</v>
      </c>
      <c r="C49" s="65" t="s">
        <v>215</v>
      </c>
      <c r="D49" s="60" t="s">
        <v>268</v>
      </c>
      <c r="E49" s="76" t="s">
        <v>272</v>
      </c>
      <c r="F49" s="60" t="s">
        <v>240</v>
      </c>
      <c r="G49" s="66">
        <f>G47+G48</f>
        <v>3421.2</v>
      </c>
      <c r="H49" s="66"/>
      <c r="I49" s="66">
        <f>I47+I48</f>
        <v>3421.2</v>
      </c>
    </row>
    <row r="50" spans="1:9" ht="39.75" customHeight="1">
      <c r="A50" s="78" t="s">
        <v>275</v>
      </c>
      <c r="B50" s="62">
        <v>630</v>
      </c>
      <c r="C50" s="59" t="s">
        <v>215</v>
      </c>
      <c r="D50" s="63" t="s">
        <v>268</v>
      </c>
      <c r="E50" s="63" t="s">
        <v>276</v>
      </c>
      <c r="F50" s="60"/>
      <c r="G50" s="61">
        <f t="shared" ref="G50:I52" si="7">G51</f>
        <v>91.7</v>
      </c>
      <c r="H50" s="61"/>
      <c r="I50" s="61">
        <f t="shared" si="7"/>
        <v>91.7</v>
      </c>
    </row>
    <row r="51" spans="1:9" ht="44.45" customHeight="1">
      <c r="A51" s="79" t="s">
        <v>164</v>
      </c>
      <c r="B51" s="58">
        <v>630</v>
      </c>
      <c r="C51" s="65" t="s">
        <v>215</v>
      </c>
      <c r="D51" s="60" t="s">
        <v>268</v>
      </c>
      <c r="E51" s="60" t="s">
        <v>277</v>
      </c>
      <c r="F51" s="60"/>
      <c r="G51" s="66">
        <f t="shared" si="7"/>
        <v>91.7</v>
      </c>
      <c r="H51" s="66"/>
      <c r="I51" s="66">
        <f t="shared" si="7"/>
        <v>91.7</v>
      </c>
    </row>
    <row r="52" spans="1:9" ht="15.75" customHeight="1">
      <c r="A52" s="79" t="s">
        <v>139</v>
      </c>
      <c r="B52" s="58">
        <v>630</v>
      </c>
      <c r="C52" s="65" t="s">
        <v>215</v>
      </c>
      <c r="D52" s="60" t="s">
        <v>268</v>
      </c>
      <c r="E52" s="60" t="s">
        <v>277</v>
      </c>
      <c r="F52" s="60"/>
      <c r="G52" s="66">
        <f t="shared" si="7"/>
        <v>91.7</v>
      </c>
      <c r="H52" s="66"/>
      <c r="I52" s="66">
        <f t="shared" si="7"/>
        <v>91.7</v>
      </c>
    </row>
    <row r="53" spans="1:9" ht="30" customHeight="1">
      <c r="A53" s="64" t="s">
        <v>239</v>
      </c>
      <c r="B53" s="58">
        <v>630</v>
      </c>
      <c r="C53" s="65" t="s">
        <v>215</v>
      </c>
      <c r="D53" s="60" t="s">
        <v>268</v>
      </c>
      <c r="E53" s="60" t="s">
        <v>277</v>
      </c>
      <c r="F53" s="60" t="s">
        <v>240</v>
      </c>
      <c r="G53" s="66">
        <v>91.7</v>
      </c>
      <c r="H53" s="66"/>
      <c r="I53" s="66">
        <v>91.7</v>
      </c>
    </row>
    <row r="54" spans="1:9" ht="15" customHeight="1">
      <c r="A54" s="57" t="s">
        <v>278</v>
      </c>
      <c r="B54" s="59" t="s">
        <v>242</v>
      </c>
      <c r="C54" s="59" t="s">
        <v>215</v>
      </c>
      <c r="D54" s="63" t="s">
        <v>268</v>
      </c>
      <c r="E54" s="63" t="s">
        <v>279</v>
      </c>
      <c r="F54" s="63"/>
      <c r="G54" s="61">
        <f t="shared" ref="G54:I55" si="8">G55</f>
        <v>6.9</v>
      </c>
      <c r="H54" s="61"/>
      <c r="I54" s="61">
        <f t="shared" si="8"/>
        <v>6.9</v>
      </c>
    </row>
    <row r="55" spans="1:9" ht="54" customHeight="1">
      <c r="A55" s="64" t="s">
        <v>124</v>
      </c>
      <c r="B55" s="65" t="s">
        <v>242</v>
      </c>
      <c r="C55" s="65" t="s">
        <v>215</v>
      </c>
      <c r="D55" s="60" t="s">
        <v>268</v>
      </c>
      <c r="E55" s="60" t="s">
        <v>280</v>
      </c>
      <c r="F55" s="60"/>
      <c r="G55" s="66">
        <f t="shared" si="8"/>
        <v>6.9</v>
      </c>
      <c r="H55" s="66"/>
      <c r="I55" s="66">
        <f t="shared" si="8"/>
        <v>6.9</v>
      </c>
    </row>
    <row r="56" spans="1:9" ht="25.5">
      <c r="A56" s="64" t="s">
        <v>239</v>
      </c>
      <c r="B56" s="65" t="s">
        <v>242</v>
      </c>
      <c r="C56" s="65" t="s">
        <v>215</v>
      </c>
      <c r="D56" s="60" t="s">
        <v>268</v>
      </c>
      <c r="E56" s="60" t="s">
        <v>280</v>
      </c>
      <c r="F56" s="196" t="s">
        <v>240</v>
      </c>
      <c r="G56" s="66">
        <v>6.9</v>
      </c>
      <c r="H56" s="66"/>
      <c r="I56" s="66">
        <v>6.9</v>
      </c>
    </row>
    <row r="57" spans="1:9">
      <c r="A57" s="57" t="s">
        <v>224</v>
      </c>
      <c r="B57" s="59" t="s">
        <v>242</v>
      </c>
      <c r="C57" s="59" t="s">
        <v>215</v>
      </c>
      <c r="D57" s="63" t="s">
        <v>268</v>
      </c>
      <c r="E57" s="63" t="s">
        <v>225</v>
      </c>
      <c r="F57" s="63"/>
      <c r="G57" s="61">
        <f>G58+G60+G62+G64+G66+G68+G73+G70+G75</f>
        <v>1108.2</v>
      </c>
      <c r="H57" s="61"/>
      <c r="I57" s="61">
        <f>I58+I60+I62+I64+I66+I68+I73+I70+I75</f>
        <v>1091.9000000000001</v>
      </c>
    </row>
    <row r="58" spans="1:9" ht="65.45" customHeight="1">
      <c r="A58" s="64" t="s">
        <v>281</v>
      </c>
      <c r="B58" s="65" t="s">
        <v>242</v>
      </c>
      <c r="C58" s="65" t="s">
        <v>215</v>
      </c>
      <c r="D58" s="60" t="s">
        <v>268</v>
      </c>
      <c r="E58" s="60" t="s">
        <v>282</v>
      </c>
      <c r="F58" s="63"/>
      <c r="G58" s="66">
        <f>G59</f>
        <v>420</v>
      </c>
      <c r="H58" s="66"/>
      <c r="I58" s="66">
        <f>I59</f>
        <v>420</v>
      </c>
    </row>
    <row r="59" spans="1:9" ht="25.5">
      <c r="A59" s="64" t="s">
        <v>239</v>
      </c>
      <c r="B59" s="65" t="s">
        <v>242</v>
      </c>
      <c r="C59" s="65" t="s">
        <v>215</v>
      </c>
      <c r="D59" s="60" t="s">
        <v>268</v>
      </c>
      <c r="E59" s="60" t="s">
        <v>282</v>
      </c>
      <c r="F59" s="60" t="s">
        <v>240</v>
      </c>
      <c r="G59" s="66">
        <v>420</v>
      </c>
      <c r="H59" s="66"/>
      <c r="I59" s="66">
        <v>420</v>
      </c>
    </row>
    <row r="60" spans="1:9" ht="78.75" customHeight="1">
      <c r="A60" s="73" t="s">
        <v>283</v>
      </c>
      <c r="B60" s="65" t="s">
        <v>242</v>
      </c>
      <c r="C60" s="65" t="s">
        <v>215</v>
      </c>
      <c r="D60" s="60" t="s">
        <v>268</v>
      </c>
      <c r="E60" s="60" t="s">
        <v>284</v>
      </c>
      <c r="F60" s="63"/>
      <c r="G60" s="66">
        <f>G61</f>
        <v>180</v>
      </c>
      <c r="H60" s="66"/>
      <c r="I60" s="66">
        <f>I61</f>
        <v>180</v>
      </c>
    </row>
    <row r="61" spans="1:9" ht="25.5">
      <c r="A61" s="64" t="s">
        <v>239</v>
      </c>
      <c r="B61" s="65" t="s">
        <v>242</v>
      </c>
      <c r="C61" s="65" t="s">
        <v>215</v>
      </c>
      <c r="D61" s="60" t="s">
        <v>268</v>
      </c>
      <c r="E61" s="60" t="s">
        <v>284</v>
      </c>
      <c r="F61" s="60" t="s">
        <v>240</v>
      </c>
      <c r="G61" s="66">
        <v>180</v>
      </c>
      <c r="H61" s="66"/>
      <c r="I61" s="66">
        <v>180</v>
      </c>
    </row>
    <row r="62" spans="1:9">
      <c r="A62" s="80" t="s">
        <v>285</v>
      </c>
      <c r="B62" s="81" t="s">
        <v>242</v>
      </c>
      <c r="C62" s="81" t="s">
        <v>215</v>
      </c>
      <c r="D62" s="82" t="s">
        <v>268</v>
      </c>
      <c r="E62" s="82" t="s">
        <v>286</v>
      </c>
      <c r="F62" s="82"/>
      <c r="G62" s="83">
        <f>G63</f>
        <v>6.6</v>
      </c>
      <c r="H62" s="83"/>
      <c r="I62" s="83">
        <f>I63</f>
        <v>6.6</v>
      </c>
    </row>
    <row r="63" spans="1:9">
      <c r="A63" s="80" t="s">
        <v>251</v>
      </c>
      <c r="B63" s="81" t="s">
        <v>242</v>
      </c>
      <c r="C63" s="81" t="s">
        <v>215</v>
      </c>
      <c r="D63" s="82" t="s">
        <v>268</v>
      </c>
      <c r="E63" s="82" t="s">
        <v>286</v>
      </c>
      <c r="F63" s="82" t="s">
        <v>252</v>
      </c>
      <c r="G63" s="83">
        <v>6.6</v>
      </c>
      <c r="H63" s="83"/>
      <c r="I63" s="83">
        <v>6.6</v>
      </c>
    </row>
    <row r="64" spans="1:9" ht="39" customHeight="1">
      <c r="A64" s="64" t="s">
        <v>287</v>
      </c>
      <c r="B64" s="65" t="s">
        <v>242</v>
      </c>
      <c r="C64" s="65" t="s">
        <v>215</v>
      </c>
      <c r="D64" s="60" t="s">
        <v>268</v>
      </c>
      <c r="E64" s="60" t="s">
        <v>288</v>
      </c>
      <c r="F64" s="60"/>
      <c r="G64" s="66">
        <f>G65</f>
        <v>200</v>
      </c>
      <c r="H64" s="66"/>
      <c r="I64" s="66">
        <f>I65</f>
        <v>200</v>
      </c>
    </row>
    <row r="65" spans="1:11">
      <c r="A65" s="64" t="s">
        <v>251</v>
      </c>
      <c r="B65" s="65" t="s">
        <v>242</v>
      </c>
      <c r="C65" s="65" t="s">
        <v>215</v>
      </c>
      <c r="D65" s="60" t="s">
        <v>268</v>
      </c>
      <c r="E65" s="60" t="s">
        <v>288</v>
      </c>
      <c r="F65" s="60" t="s">
        <v>252</v>
      </c>
      <c r="G65" s="66">
        <v>200</v>
      </c>
      <c r="H65" s="66"/>
      <c r="I65" s="66">
        <v>200</v>
      </c>
    </row>
    <row r="66" spans="1:11" ht="25.5">
      <c r="A66" s="64" t="s">
        <v>289</v>
      </c>
      <c r="B66" s="58">
        <v>630</v>
      </c>
      <c r="C66" s="65" t="s">
        <v>215</v>
      </c>
      <c r="D66" s="60" t="s">
        <v>268</v>
      </c>
      <c r="E66" s="60" t="s">
        <v>290</v>
      </c>
      <c r="F66" s="60"/>
      <c r="G66" s="66">
        <f>G67</f>
        <v>23.1</v>
      </c>
      <c r="H66" s="66"/>
      <c r="I66" s="66">
        <f>I67</f>
        <v>23.1</v>
      </c>
      <c r="K66" s="86"/>
    </row>
    <row r="67" spans="1:11" ht="25.5">
      <c r="A67" s="64" t="s">
        <v>239</v>
      </c>
      <c r="B67" s="58">
        <v>630</v>
      </c>
      <c r="C67" s="65" t="s">
        <v>215</v>
      </c>
      <c r="D67" s="60" t="s">
        <v>268</v>
      </c>
      <c r="E67" s="60" t="s">
        <v>290</v>
      </c>
      <c r="F67" s="60" t="s">
        <v>240</v>
      </c>
      <c r="G67" s="66">
        <v>23.1</v>
      </c>
      <c r="H67" s="66"/>
      <c r="I67" s="66">
        <v>23.1</v>
      </c>
    </row>
    <row r="68" spans="1:11" ht="38.25">
      <c r="A68" s="64" t="s">
        <v>291</v>
      </c>
      <c r="B68" s="58">
        <v>630</v>
      </c>
      <c r="C68" s="65" t="s">
        <v>215</v>
      </c>
      <c r="D68" s="60" t="s">
        <v>268</v>
      </c>
      <c r="E68" s="60" t="s">
        <v>292</v>
      </c>
      <c r="F68" s="60"/>
      <c r="G68" s="66">
        <f>G69</f>
        <v>33</v>
      </c>
      <c r="H68" s="66"/>
      <c r="I68" s="66">
        <f>I69</f>
        <v>18</v>
      </c>
    </row>
    <row r="69" spans="1:11" ht="25.5">
      <c r="A69" s="64" t="s">
        <v>239</v>
      </c>
      <c r="B69" s="65" t="s">
        <v>242</v>
      </c>
      <c r="C69" s="65" t="s">
        <v>215</v>
      </c>
      <c r="D69" s="60" t="s">
        <v>268</v>
      </c>
      <c r="E69" s="60" t="s">
        <v>292</v>
      </c>
      <c r="F69" s="60" t="s">
        <v>240</v>
      </c>
      <c r="G69" s="66">
        <v>33</v>
      </c>
      <c r="H69" s="66"/>
      <c r="I69" s="66">
        <v>18</v>
      </c>
    </row>
    <row r="70" spans="1:11" ht="27" customHeight="1">
      <c r="A70" s="64" t="s">
        <v>293</v>
      </c>
      <c r="B70" s="65" t="s">
        <v>242</v>
      </c>
      <c r="C70" s="65" t="s">
        <v>215</v>
      </c>
      <c r="D70" s="60" t="s">
        <v>268</v>
      </c>
      <c r="E70" s="60" t="s">
        <v>294</v>
      </c>
      <c r="F70" s="60"/>
      <c r="G70" s="66">
        <f>G71+G72</f>
        <v>92.4</v>
      </c>
      <c r="H70" s="66"/>
      <c r="I70" s="66">
        <f>I71+I72</f>
        <v>91.1</v>
      </c>
    </row>
    <row r="71" spans="1:11" ht="27" customHeight="1">
      <c r="A71" s="64" t="s">
        <v>239</v>
      </c>
      <c r="B71" s="65" t="s">
        <v>242</v>
      </c>
      <c r="C71" s="65" t="s">
        <v>215</v>
      </c>
      <c r="D71" s="60" t="s">
        <v>268</v>
      </c>
      <c r="E71" s="60" t="s">
        <v>294</v>
      </c>
      <c r="F71" s="60" t="s">
        <v>240</v>
      </c>
      <c r="G71" s="66">
        <v>92.4</v>
      </c>
      <c r="H71" s="66"/>
      <c r="I71" s="83">
        <v>91.1</v>
      </c>
    </row>
    <row r="72" spans="1:11" hidden="1">
      <c r="A72" s="64" t="s">
        <v>251</v>
      </c>
      <c r="B72" s="65" t="s">
        <v>242</v>
      </c>
      <c r="C72" s="65" t="s">
        <v>215</v>
      </c>
      <c r="D72" s="60" t="s">
        <v>268</v>
      </c>
      <c r="E72" s="60" t="s">
        <v>294</v>
      </c>
      <c r="F72" s="60" t="s">
        <v>252</v>
      </c>
      <c r="G72" s="66">
        <v>0</v>
      </c>
      <c r="H72" s="66"/>
      <c r="I72" s="66">
        <v>0</v>
      </c>
    </row>
    <row r="73" spans="1:11" ht="54" customHeight="1">
      <c r="A73" s="64" t="s">
        <v>295</v>
      </c>
      <c r="B73" s="65" t="s">
        <v>242</v>
      </c>
      <c r="C73" s="65" t="s">
        <v>215</v>
      </c>
      <c r="D73" s="60" t="s">
        <v>268</v>
      </c>
      <c r="E73" s="60" t="s">
        <v>296</v>
      </c>
      <c r="F73" s="60"/>
      <c r="G73" s="66">
        <f>G74</f>
        <v>38.1</v>
      </c>
      <c r="H73" s="66"/>
      <c r="I73" s="66">
        <f>I74</f>
        <v>38.1</v>
      </c>
    </row>
    <row r="74" spans="1:11" ht="25.5">
      <c r="A74" s="64" t="s">
        <v>239</v>
      </c>
      <c r="B74" s="65" t="s">
        <v>242</v>
      </c>
      <c r="C74" s="65" t="s">
        <v>215</v>
      </c>
      <c r="D74" s="60" t="s">
        <v>268</v>
      </c>
      <c r="E74" s="60" t="s">
        <v>296</v>
      </c>
      <c r="F74" s="60" t="s">
        <v>240</v>
      </c>
      <c r="G74" s="66">
        <v>38.1</v>
      </c>
      <c r="H74" s="66"/>
      <c r="I74" s="66">
        <v>38.1</v>
      </c>
    </row>
    <row r="75" spans="1:11">
      <c r="A75" s="64" t="s">
        <v>297</v>
      </c>
      <c r="B75" s="65" t="s">
        <v>242</v>
      </c>
      <c r="C75" s="65" t="s">
        <v>215</v>
      </c>
      <c r="D75" s="60" t="s">
        <v>268</v>
      </c>
      <c r="E75" s="60" t="s">
        <v>298</v>
      </c>
      <c r="F75" s="60"/>
      <c r="G75" s="66">
        <f>G76</f>
        <v>115</v>
      </c>
      <c r="H75" s="66"/>
      <c r="I75" s="66">
        <f>I76</f>
        <v>115</v>
      </c>
    </row>
    <row r="76" spans="1:11" ht="25.5">
      <c r="A76" s="64" t="s">
        <v>239</v>
      </c>
      <c r="B76" s="65" t="s">
        <v>242</v>
      </c>
      <c r="C76" s="65" t="s">
        <v>215</v>
      </c>
      <c r="D76" s="60" t="s">
        <v>268</v>
      </c>
      <c r="E76" s="60" t="s">
        <v>298</v>
      </c>
      <c r="F76" s="60" t="s">
        <v>240</v>
      </c>
      <c r="G76" s="66">
        <v>115</v>
      </c>
      <c r="H76" s="66"/>
      <c r="I76" s="66">
        <v>115</v>
      </c>
    </row>
    <row r="77" spans="1:11">
      <c r="A77" s="87" t="s">
        <v>299</v>
      </c>
      <c r="B77" s="88">
        <v>630</v>
      </c>
      <c r="C77" s="89" t="s">
        <v>217</v>
      </c>
      <c r="D77" s="90" t="s">
        <v>300</v>
      </c>
      <c r="E77" s="90"/>
      <c r="F77" s="91"/>
      <c r="G77" s="92">
        <f t="shared" ref="G77:I79" si="9">G78</f>
        <v>323.39999999999998</v>
      </c>
      <c r="H77" s="92"/>
      <c r="I77" s="92">
        <f t="shared" si="9"/>
        <v>323.39999999999998</v>
      </c>
    </row>
    <row r="78" spans="1:11">
      <c r="A78" s="87" t="s">
        <v>301</v>
      </c>
      <c r="B78" s="88">
        <v>630</v>
      </c>
      <c r="C78" s="89" t="s">
        <v>217</v>
      </c>
      <c r="D78" s="90" t="s">
        <v>229</v>
      </c>
      <c r="E78" s="90"/>
      <c r="F78" s="91"/>
      <c r="G78" s="92">
        <f t="shared" si="9"/>
        <v>323.39999999999998</v>
      </c>
      <c r="H78" s="92"/>
      <c r="I78" s="92">
        <f t="shared" si="9"/>
        <v>323.39999999999998</v>
      </c>
    </row>
    <row r="79" spans="1:11" ht="15" customHeight="1">
      <c r="A79" s="87" t="s">
        <v>278</v>
      </c>
      <c r="B79" s="89" t="s">
        <v>242</v>
      </c>
      <c r="C79" s="89" t="s">
        <v>217</v>
      </c>
      <c r="D79" s="90" t="s">
        <v>229</v>
      </c>
      <c r="E79" s="90" t="s">
        <v>279</v>
      </c>
      <c r="F79" s="91"/>
      <c r="G79" s="92">
        <f t="shared" si="9"/>
        <v>323.39999999999998</v>
      </c>
      <c r="H79" s="92"/>
      <c r="I79" s="92">
        <f t="shared" si="9"/>
        <v>323.39999999999998</v>
      </c>
    </row>
    <row r="80" spans="1:11" ht="38.25">
      <c r="A80" s="80" t="s">
        <v>302</v>
      </c>
      <c r="B80" s="81" t="s">
        <v>242</v>
      </c>
      <c r="C80" s="81" t="s">
        <v>217</v>
      </c>
      <c r="D80" s="82" t="s">
        <v>229</v>
      </c>
      <c r="E80" s="82" t="s">
        <v>303</v>
      </c>
      <c r="F80" s="82"/>
      <c r="G80" s="83">
        <f>G81+G82</f>
        <v>323.39999999999998</v>
      </c>
      <c r="H80" s="83"/>
      <c r="I80" s="83">
        <f>I81+I82</f>
        <v>323.39999999999998</v>
      </c>
    </row>
    <row r="81" spans="1:9" ht="52.5" customHeight="1">
      <c r="A81" s="80" t="s">
        <v>222</v>
      </c>
      <c r="B81" s="81" t="s">
        <v>242</v>
      </c>
      <c r="C81" s="81" t="s">
        <v>217</v>
      </c>
      <c r="D81" s="82" t="s">
        <v>229</v>
      </c>
      <c r="E81" s="82" t="s">
        <v>303</v>
      </c>
      <c r="F81" s="82" t="s">
        <v>223</v>
      </c>
      <c r="G81" s="83">
        <v>265.8</v>
      </c>
      <c r="H81" s="83"/>
      <c r="I81" s="83">
        <v>265.8</v>
      </c>
    </row>
    <row r="82" spans="1:9" ht="25.5">
      <c r="A82" s="64" t="s">
        <v>239</v>
      </c>
      <c r="B82" s="65" t="s">
        <v>242</v>
      </c>
      <c r="C82" s="65" t="s">
        <v>217</v>
      </c>
      <c r="D82" s="60" t="s">
        <v>229</v>
      </c>
      <c r="E82" s="60" t="s">
        <v>303</v>
      </c>
      <c r="F82" s="196" t="s">
        <v>240</v>
      </c>
      <c r="G82" s="66">
        <v>57.6</v>
      </c>
      <c r="H82" s="66"/>
      <c r="I82" s="66">
        <v>57.6</v>
      </c>
    </row>
    <row r="83" spans="1:9" ht="25.5">
      <c r="A83" s="93" t="s">
        <v>304</v>
      </c>
      <c r="B83" s="59" t="s">
        <v>242</v>
      </c>
      <c r="C83" s="59" t="s">
        <v>229</v>
      </c>
      <c r="D83" s="63" t="s">
        <v>300</v>
      </c>
      <c r="E83" s="63"/>
      <c r="F83" s="63"/>
      <c r="G83" s="61">
        <f>G85+G90+G95+G103</f>
        <v>2734.5</v>
      </c>
      <c r="H83" s="92"/>
      <c r="I83" s="92">
        <f>I85+I90+I95+I103</f>
        <v>2664.6</v>
      </c>
    </row>
    <row r="84" spans="1:9" ht="17.25" customHeight="1">
      <c r="A84" s="93" t="s">
        <v>305</v>
      </c>
      <c r="B84" s="59" t="s">
        <v>242</v>
      </c>
      <c r="C84" s="59" t="s">
        <v>229</v>
      </c>
      <c r="D84" s="63" t="s">
        <v>306</v>
      </c>
      <c r="E84" s="63"/>
      <c r="F84" s="63"/>
      <c r="G84" s="61">
        <f>G85+G90</f>
        <v>2088.9</v>
      </c>
      <c r="H84" s="92"/>
      <c r="I84" s="92">
        <f>I85+I90</f>
        <v>2077.8000000000002</v>
      </c>
    </row>
    <row r="85" spans="1:9" ht="51">
      <c r="A85" s="78" t="s">
        <v>307</v>
      </c>
      <c r="B85" s="59" t="s">
        <v>242</v>
      </c>
      <c r="C85" s="59" t="s">
        <v>229</v>
      </c>
      <c r="D85" s="63" t="s">
        <v>306</v>
      </c>
      <c r="E85" s="63" t="s">
        <v>245</v>
      </c>
      <c r="F85" s="63"/>
      <c r="G85" s="61">
        <f>G87</f>
        <v>99.8</v>
      </c>
      <c r="H85" s="92"/>
      <c r="I85" s="92">
        <f>I87</f>
        <v>88.8</v>
      </c>
    </row>
    <row r="86" spans="1:9" hidden="1">
      <c r="A86" s="94"/>
      <c r="B86" s="65"/>
      <c r="C86" s="65"/>
      <c r="D86" s="60"/>
      <c r="E86" s="60"/>
      <c r="F86" s="60"/>
      <c r="G86" s="66"/>
      <c r="H86" s="83"/>
      <c r="I86" s="83"/>
    </row>
    <row r="87" spans="1:9" ht="51">
      <c r="A87" s="73" t="s">
        <v>308</v>
      </c>
      <c r="B87" s="65" t="s">
        <v>242</v>
      </c>
      <c r="C87" s="65" t="s">
        <v>229</v>
      </c>
      <c r="D87" s="60" t="s">
        <v>306</v>
      </c>
      <c r="E87" s="60" t="s">
        <v>245</v>
      </c>
      <c r="F87" s="60"/>
      <c r="G87" s="66">
        <f t="shared" ref="G87:I88" si="10">G88</f>
        <v>99.8</v>
      </c>
      <c r="H87" s="83"/>
      <c r="I87" s="83">
        <f t="shared" si="10"/>
        <v>88.8</v>
      </c>
    </row>
    <row r="88" spans="1:9" ht="25.5" customHeight="1">
      <c r="A88" s="64" t="s">
        <v>309</v>
      </c>
      <c r="B88" s="65" t="s">
        <v>242</v>
      </c>
      <c r="C88" s="65" t="s">
        <v>229</v>
      </c>
      <c r="D88" s="60" t="s">
        <v>306</v>
      </c>
      <c r="E88" s="60" t="s">
        <v>247</v>
      </c>
      <c r="F88" s="60"/>
      <c r="G88" s="66">
        <f t="shared" si="10"/>
        <v>99.8</v>
      </c>
      <c r="H88" s="83"/>
      <c r="I88" s="83">
        <f t="shared" si="10"/>
        <v>88.8</v>
      </c>
    </row>
    <row r="89" spans="1:9" ht="25.5">
      <c r="A89" s="64" t="s">
        <v>239</v>
      </c>
      <c r="B89" s="65" t="s">
        <v>242</v>
      </c>
      <c r="C89" s="65" t="s">
        <v>229</v>
      </c>
      <c r="D89" s="60" t="s">
        <v>306</v>
      </c>
      <c r="E89" s="60" t="s">
        <v>247</v>
      </c>
      <c r="F89" s="60" t="s">
        <v>240</v>
      </c>
      <c r="G89" s="66">
        <v>99.8</v>
      </c>
      <c r="H89" s="83"/>
      <c r="I89" s="83">
        <v>88.8</v>
      </c>
    </row>
    <row r="90" spans="1:9" ht="38.25" customHeight="1">
      <c r="A90" s="57" t="s">
        <v>310</v>
      </c>
      <c r="B90" s="62">
        <v>630</v>
      </c>
      <c r="C90" s="59" t="s">
        <v>229</v>
      </c>
      <c r="D90" s="63" t="s">
        <v>306</v>
      </c>
      <c r="E90" s="63" t="s">
        <v>311</v>
      </c>
      <c r="F90" s="63"/>
      <c r="G90" s="61">
        <f>G91</f>
        <v>1989.1</v>
      </c>
      <c r="H90" s="92"/>
      <c r="I90" s="92">
        <f>I91</f>
        <v>1989</v>
      </c>
    </row>
    <row r="91" spans="1:9" ht="38.25">
      <c r="A91" s="57" t="s">
        <v>141</v>
      </c>
      <c r="B91" s="59" t="s">
        <v>242</v>
      </c>
      <c r="C91" s="59" t="s">
        <v>229</v>
      </c>
      <c r="D91" s="63" t="s">
        <v>306</v>
      </c>
      <c r="E91" s="63" t="s">
        <v>312</v>
      </c>
      <c r="F91" s="60"/>
      <c r="G91" s="61">
        <f>G92+G93</f>
        <v>1989.1</v>
      </c>
      <c r="H91" s="92"/>
      <c r="I91" s="92">
        <f>I92+I93</f>
        <v>1989</v>
      </c>
    </row>
    <row r="92" spans="1:9" ht="42.6" customHeight="1">
      <c r="A92" s="64" t="s">
        <v>162</v>
      </c>
      <c r="B92" s="58">
        <v>630</v>
      </c>
      <c r="C92" s="65" t="s">
        <v>229</v>
      </c>
      <c r="D92" s="60" t="s">
        <v>306</v>
      </c>
      <c r="E92" s="60" t="s">
        <v>312</v>
      </c>
      <c r="F92" s="60"/>
      <c r="G92" s="66">
        <v>77.5</v>
      </c>
      <c r="H92" s="83"/>
      <c r="I92" s="83">
        <v>77.400000000000006</v>
      </c>
    </row>
    <row r="93" spans="1:9" ht="63.75" customHeight="1">
      <c r="A93" s="64" t="s">
        <v>313</v>
      </c>
      <c r="B93" s="58">
        <v>630</v>
      </c>
      <c r="C93" s="65" t="s">
        <v>229</v>
      </c>
      <c r="D93" s="60" t="s">
        <v>306</v>
      </c>
      <c r="E93" s="60" t="s">
        <v>312</v>
      </c>
      <c r="F93" s="60"/>
      <c r="G93" s="66">
        <v>1911.6</v>
      </c>
      <c r="H93" s="83"/>
      <c r="I93" s="83">
        <v>1911.6</v>
      </c>
    </row>
    <row r="94" spans="1:9" ht="25.5">
      <c r="A94" s="64" t="s">
        <v>239</v>
      </c>
      <c r="B94" s="58">
        <v>630</v>
      </c>
      <c r="C94" s="65" t="s">
        <v>229</v>
      </c>
      <c r="D94" s="60" t="s">
        <v>306</v>
      </c>
      <c r="E94" s="60" t="s">
        <v>312</v>
      </c>
      <c r="F94" s="60" t="s">
        <v>240</v>
      </c>
      <c r="G94" s="66">
        <f>G93+G92</f>
        <v>1989.1</v>
      </c>
      <c r="H94" s="66"/>
      <c r="I94" s="66">
        <f>I93+I92</f>
        <v>1989</v>
      </c>
    </row>
    <row r="95" spans="1:9" ht="38.25">
      <c r="A95" s="57" t="s">
        <v>314</v>
      </c>
      <c r="B95" s="62">
        <v>630</v>
      </c>
      <c r="C95" s="59" t="s">
        <v>229</v>
      </c>
      <c r="D95" s="63" t="s">
        <v>315</v>
      </c>
      <c r="E95" s="63"/>
      <c r="F95" s="63"/>
      <c r="G95" s="61">
        <f>G100+G96</f>
        <v>595.5</v>
      </c>
      <c r="H95" s="92"/>
      <c r="I95" s="92">
        <f>I100+I96</f>
        <v>536.70000000000005</v>
      </c>
    </row>
    <row r="96" spans="1:9" ht="38.25">
      <c r="A96" s="57" t="s">
        <v>310</v>
      </c>
      <c r="B96" s="59" t="s">
        <v>242</v>
      </c>
      <c r="C96" s="59" t="s">
        <v>229</v>
      </c>
      <c r="D96" s="63" t="s">
        <v>315</v>
      </c>
      <c r="E96" s="63" t="s">
        <v>311</v>
      </c>
      <c r="F96" s="63"/>
      <c r="G96" s="61">
        <f>G97</f>
        <v>105.5</v>
      </c>
      <c r="H96" s="92"/>
      <c r="I96" s="92">
        <f>I97</f>
        <v>103.2</v>
      </c>
    </row>
    <row r="97" spans="1:10" ht="38.25">
      <c r="A97" s="57" t="s">
        <v>141</v>
      </c>
      <c r="B97" s="59" t="s">
        <v>242</v>
      </c>
      <c r="C97" s="59" t="s">
        <v>229</v>
      </c>
      <c r="D97" s="63" t="s">
        <v>315</v>
      </c>
      <c r="E97" s="63" t="s">
        <v>312</v>
      </c>
      <c r="F97" s="63"/>
      <c r="G97" s="61">
        <f>SUM(G98:G98)</f>
        <v>105.5</v>
      </c>
      <c r="H97" s="92"/>
      <c r="I97" s="92">
        <f>SUM(I98:I98)</f>
        <v>103.2</v>
      </c>
    </row>
    <row r="98" spans="1:10" ht="25.5">
      <c r="A98" s="64" t="s">
        <v>143</v>
      </c>
      <c r="B98" s="65" t="s">
        <v>242</v>
      </c>
      <c r="C98" s="65" t="s">
        <v>229</v>
      </c>
      <c r="D98" s="60" t="s">
        <v>315</v>
      </c>
      <c r="E98" s="60" t="s">
        <v>312</v>
      </c>
      <c r="F98" s="63"/>
      <c r="G98" s="66">
        <v>105.5</v>
      </c>
      <c r="H98" s="83"/>
      <c r="I98" s="83">
        <v>103.2</v>
      </c>
    </row>
    <row r="99" spans="1:10" ht="25.5">
      <c r="A99" s="64" t="s">
        <v>239</v>
      </c>
      <c r="B99" s="58">
        <v>630</v>
      </c>
      <c r="C99" s="65" t="s">
        <v>229</v>
      </c>
      <c r="D99" s="60" t="s">
        <v>315</v>
      </c>
      <c r="E99" s="60" t="s">
        <v>312</v>
      </c>
      <c r="F99" s="60" t="s">
        <v>240</v>
      </c>
      <c r="G99" s="66">
        <f>SUM(G98:G98)</f>
        <v>105.5</v>
      </c>
      <c r="H99" s="83"/>
      <c r="I99" s="83">
        <f>I97</f>
        <v>103.2</v>
      </c>
    </row>
    <row r="100" spans="1:10">
      <c r="A100" s="78" t="s">
        <v>316</v>
      </c>
      <c r="B100" s="59" t="s">
        <v>242</v>
      </c>
      <c r="C100" s="59" t="s">
        <v>229</v>
      </c>
      <c r="D100" s="63" t="s">
        <v>315</v>
      </c>
      <c r="E100" s="63" t="s">
        <v>225</v>
      </c>
      <c r="F100" s="63"/>
      <c r="G100" s="61">
        <f t="shared" ref="G100:I101" si="11">G101</f>
        <v>490</v>
      </c>
      <c r="H100" s="92"/>
      <c r="I100" s="92">
        <f t="shared" si="11"/>
        <v>433.5</v>
      </c>
      <c r="J100" s="101"/>
    </row>
    <row r="101" spans="1:10">
      <c r="A101" s="94" t="s">
        <v>317</v>
      </c>
      <c r="B101" s="65" t="s">
        <v>242</v>
      </c>
      <c r="C101" s="65" t="s">
        <v>229</v>
      </c>
      <c r="D101" s="60" t="s">
        <v>315</v>
      </c>
      <c r="E101" s="60" t="s">
        <v>318</v>
      </c>
      <c r="F101" s="60"/>
      <c r="G101" s="66">
        <f t="shared" si="11"/>
        <v>490</v>
      </c>
      <c r="H101" s="83"/>
      <c r="I101" s="83">
        <f t="shared" si="11"/>
        <v>433.5</v>
      </c>
    </row>
    <row r="102" spans="1:10" ht="25.5">
      <c r="A102" s="64" t="s">
        <v>239</v>
      </c>
      <c r="B102" s="65" t="s">
        <v>242</v>
      </c>
      <c r="C102" s="65" t="s">
        <v>229</v>
      </c>
      <c r="D102" s="60" t="s">
        <v>315</v>
      </c>
      <c r="E102" s="60" t="s">
        <v>318</v>
      </c>
      <c r="F102" s="60" t="s">
        <v>240</v>
      </c>
      <c r="G102" s="66">
        <v>490</v>
      </c>
      <c r="H102" s="83"/>
      <c r="I102" s="83">
        <v>433.5</v>
      </c>
    </row>
    <row r="103" spans="1:10" ht="25.5">
      <c r="A103" s="95" t="s">
        <v>319</v>
      </c>
      <c r="B103" s="59" t="s">
        <v>242</v>
      </c>
      <c r="C103" s="59" t="s">
        <v>229</v>
      </c>
      <c r="D103" s="63" t="s">
        <v>320</v>
      </c>
      <c r="E103" s="60"/>
      <c r="F103" s="60"/>
      <c r="G103" s="92">
        <f t="shared" ref="G103:I106" si="12">G104</f>
        <v>50.1</v>
      </c>
      <c r="H103" s="92"/>
      <c r="I103" s="92">
        <f t="shared" si="12"/>
        <v>50.1</v>
      </c>
    </row>
    <row r="104" spans="1:10" ht="38.25">
      <c r="A104" s="57" t="s">
        <v>310</v>
      </c>
      <c r="B104" s="62">
        <v>630</v>
      </c>
      <c r="C104" s="59" t="s">
        <v>229</v>
      </c>
      <c r="D104" s="63" t="s">
        <v>320</v>
      </c>
      <c r="E104" s="63" t="s">
        <v>311</v>
      </c>
      <c r="F104" s="63"/>
      <c r="G104" s="92">
        <f t="shared" si="12"/>
        <v>50.1</v>
      </c>
      <c r="H104" s="92"/>
      <c r="I104" s="92">
        <f t="shared" si="12"/>
        <v>50.1</v>
      </c>
    </row>
    <row r="105" spans="1:10" ht="42" customHeight="1">
      <c r="A105" s="57" t="s">
        <v>141</v>
      </c>
      <c r="B105" s="62">
        <v>630</v>
      </c>
      <c r="C105" s="59" t="s">
        <v>229</v>
      </c>
      <c r="D105" s="63" t="s">
        <v>320</v>
      </c>
      <c r="E105" s="63" t="s">
        <v>312</v>
      </c>
      <c r="F105" s="60"/>
      <c r="G105" s="92">
        <f>G106+G108</f>
        <v>50.1</v>
      </c>
      <c r="H105" s="92"/>
      <c r="I105" s="92">
        <f>I106+I108</f>
        <v>50.1</v>
      </c>
    </row>
    <row r="106" spans="1:10" ht="39" customHeight="1">
      <c r="A106" s="96" t="s">
        <v>163</v>
      </c>
      <c r="B106" s="58">
        <v>630</v>
      </c>
      <c r="C106" s="65" t="s">
        <v>229</v>
      </c>
      <c r="D106" s="60" t="s">
        <v>320</v>
      </c>
      <c r="E106" s="60" t="s">
        <v>312</v>
      </c>
      <c r="F106" s="60"/>
      <c r="G106" s="83">
        <f t="shared" si="12"/>
        <v>10</v>
      </c>
      <c r="H106" s="83"/>
      <c r="I106" s="83">
        <f t="shared" si="12"/>
        <v>10</v>
      </c>
    </row>
    <row r="107" spans="1:10" ht="65.25" customHeight="1">
      <c r="A107" s="64" t="s">
        <v>222</v>
      </c>
      <c r="B107" s="58">
        <v>630</v>
      </c>
      <c r="C107" s="65" t="s">
        <v>229</v>
      </c>
      <c r="D107" s="60" t="s">
        <v>320</v>
      </c>
      <c r="E107" s="60" t="s">
        <v>312</v>
      </c>
      <c r="F107" s="60" t="s">
        <v>223</v>
      </c>
      <c r="G107" s="83">
        <v>10</v>
      </c>
      <c r="H107" s="83"/>
      <c r="I107" s="83">
        <v>10</v>
      </c>
    </row>
    <row r="108" spans="1:10" ht="41.25" customHeight="1">
      <c r="A108" s="64" t="s">
        <v>144</v>
      </c>
      <c r="B108" s="58">
        <v>630</v>
      </c>
      <c r="C108" s="65" t="s">
        <v>229</v>
      </c>
      <c r="D108" s="60" t="s">
        <v>320</v>
      </c>
      <c r="E108" s="60" t="s">
        <v>312</v>
      </c>
      <c r="F108" s="60"/>
      <c r="G108" s="83">
        <f>G109</f>
        <v>40.1</v>
      </c>
      <c r="H108" s="83"/>
      <c r="I108" s="83">
        <f>I109</f>
        <v>40.1</v>
      </c>
    </row>
    <row r="109" spans="1:10" ht="30" customHeight="1">
      <c r="A109" s="64" t="s">
        <v>239</v>
      </c>
      <c r="B109" s="58">
        <v>630</v>
      </c>
      <c r="C109" s="65" t="s">
        <v>229</v>
      </c>
      <c r="D109" s="60" t="s">
        <v>320</v>
      </c>
      <c r="E109" s="60" t="s">
        <v>312</v>
      </c>
      <c r="F109" s="60" t="s">
        <v>240</v>
      </c>
      <c r="G109" s="83">
        <v>40.1</v>
      </c>
      <c r="H109" s="83"/>
      <c r="I109" s="83">
        <v>40.1</v>
      </c>
    </row>
    <row r="110" spans="1:10" ht="14.25">
      <c r="A110" s="97" t="s">
        <v>321</v>
      </c>
      <c r="B110" s="62">
        <v>630</v>
      </c>
      <c r="C110" s="59" t="s">
        <v>243</v>
      </c>
      <c r="D110" s="63" t="s">
        <v>300</v>
      </c>
      <c r="E110" s="63"/>
      <c r="F110" s="63"/>
      <c r="G110" s="61">
        <f>G111+G118+G128</f>
        <v>13361.6</v>
      </c>
      <c r="H110" s="92"/>
      <c r="I110" s="92">
        <f>I111+I118+I128</f>
        <v>13240.2</v>
      </c>
    </row>
    <row r="111" spans="1:10">
      <c r="A111" s="57" t="s">
        <v>322</v>
      </c>
      <c r="B111" s="62">
        <v>630</v>
      </c>
      <c r="C111" s="59" t="s">
        <v>243</v>
      </c>
      <c r="D111" s="63" t="s">
        <v>323</v>
      </c>
      <c r="E111" s="63"/>
      <c r="F111" s="63"/>
      <c r="G111" s="92">
        <f t="shared" ref="G111:I112" si="13">G112</f>
        <v>7331.3</v>
      </c>
      <c r="H111" s="92"/>
      <c r="I111" s="92">
        <f t="shared" si="13"/>
        <v>7331.1</v>
      </c>
    </row>
    <row r="112" spans="1:10" ht="41.25" customHeight="1">
      <c r="A112" s="57" t="s">
        <v>324</v>
      </c>
      <c r="B112" s="62">
        <v>630</v>
      </c>
      <c r="C112" s="59" t="s">
        <v>243</v>
      </c>
      <c r="D112" s="63" t="s">
        <v>323</v>
      </c>
      <c r="E112" s="63" t="s">
        <v>276</v>
      </c>
      <c r="F112" s="63"/>
      <c r="G112" s="92">
        <f t="shared" si="13"/>
        <v>7331.3</v>
      </c>
      <c r="H112" s="92"/>
      <c r="I112" s="92">
        <f t="shared" si="13"/>
        <v>7331.1</v>
      </c>
    </row>
    <row r="113" spans="1:11" ht="54.75" customHeight="1">
      <c r="A113" s="57" t="s">
        <v>325</v>
      </c>
      <c r="B113" s="62">
        <v>630</v>
      </c>
      <c r="C113" s="59" t="s">
        <v>243</v>
      </c>
      <c r="D113" s="63" t="s">
        <v>323</v>
      </c>
      <c r="E113" s="63" t="s">
        <v>277</v>
      </c>
      <c r="F113" s="63"/>
      <c r="G113" s="92">
        <f>G114+G115+G116</f>
        <v>7331.3</v>
      </c>
      <c r="H113" s="92"/>
      <c r="I113" s="92">
        <f>I114+I115+I116</f>
        <v>7331.1</v>
      </c>
    </row>
    <row r="114" spans="1:11" ht="16.5" customHeight="1">
      <c r="A114" s="64" t="s">
        <v>326</v>
      </c>
      <c r="B114" s="58">
        <v>630</v>
      </c>
      <c r="C114" s="65" t="s">
        <v>243</v>
      </c>
      <c r="D114" s="60" t="s">
        <v>323</v>
      </c>
      <c r="E114" s="60" t="s">
        <v>277</v>
      </c>
      <c r="F114" s="60"/>
      <c r="G114" s="83">
        <v>62.2</v>
      </c>
      <c r="H114" s="83"/>
      <c r="I114" s="83">
        <v>62.2</v>
      </c>
      <c r="K114" s="86"/>
    </row>
    <row r="115" spans="1:11" ht="25.5">
      <c r="A115" s="64" t="s">
        <v>138</v>
      </c>
      <c r="B115" s="58">
        <v>630</v>
      </c>
      <c r="C115" s="65" t="s">
        <v>243</v>
      </c>
      <c r="D115" s="60" t="s">
        <v>323</v>
      </c>
      <c r="E115" s="60" t="s">
        <v>277</v>
      </c>
      <c r="F115" s="60"/>
      <c r="G115" s="83">
        <v>114.1</v>
      </c>
      <c r="H115" s="83"/>
      <c r="I115" s="83">
        <v>114</v>
      </c>
      <c r="K115" s="86"/>
    </row>
    <row r="116" spans="1:11" ht="36.75" customHeight="1">
      <c r="A116" s="98" t="s">
        <v>327</v>
      </c>
      <c r="B116" s="58">
        <v>630</v>
      </c>
      <c r="C116" s="65" t="s">
        <v>243</v>
      </c>
      <c r="D116" s="60" t="s">
        <v>323</v>
      </c>
      <c r="E116" s="60" t="s">
        <v>277</v>
      </c>
      <c r="F116" s="60"/>
      <c r="G116" s="83">
        <v>7155</v>
      </c>
      <c r="H116" s="83"/>
      <c r="I116" s="83">
        <v>7154.9</v>
      </c>
      <c r="K116" s="86"/>
    </row>
    <row r="117" spans="1:11" ht="25.5">
      <c r="A117" s="64" t="s">
        <v>239</v>
      </c>
      <c r="B117" s="58">
        <v>630</v>
      </c>
      <c r="C117" s="65" t="s">
        <v>243</v>
      </c>
      <c r="D117" s="60" t="s">
        <v>323</v>
      </c>
      <c r="E117" s="60" t="s">
        <v>277</v>
      </c>
      <c r="F117" s="60" t="s">
        <v>240</v>
      </c>
      <c r="G117" s="83">
        <f>G114+G115+G116</f>
        <v>7331.3</v>
      </c>
      <c r="H117" s="83"/>
      <c r="I117" s="83">
        <f>I113</f>
        <v>7331.1</v>
      </c>
    </row>
    <row r="118" spans="1:11">
      <c r="A118" s="57" t="s">
        <v>328</v>
      </c>
      <c r="B118" s="62">
        <v>630</v>
      </c>
      <c r="C118" s="59" t="s">
        <v>243</v>
      </c>
      <c r="D118" s="63" t="s">
        <v>306</v>
      </c>
      <c r="E118" s="60"/>
      <c r="F118" s="60"/>
      <c r="G118" s="61">
        <f>G119+G124</f>
        <v>6020.3</v>
      </c>
      <c r="H118" s="92"/>
      <c r="I118" s="92">
        <f>I119+I124</f>
        <v>5899.1</v>
      </c>
    </row>
    <row r="119" spans="1:11" ht="39.75" customHeight="1">
      <c r="A119" s="57" t="s">
        <v>324</v>
      </c>
      <c r="B119" s="62">
        <v>630</v>
      </c>
      <c r="C119" s="59" t="s">
        <v>243</v>
      </c>
      <c r="D119" s="63" t="s">
        <v>306</v>
      </c>
      <c r="E119" s="63" t="s">
        <v>276</v>
      </c>
      <c r="F119" s="60"/>
      <c r="G119" s="92">
        <f>G120</f>
        <v>5435.1</v>
      </c>
      <c r="H119" s="92"/>
      <c r="I119" s="92">
        <f>I120</f>
        <v>5414.8</v>
      </c>
    </row>
    <row r="120" spans="1:11" ht="40.5" customHeight="1">
      <c r="A120" s="57" t="s">
        <v>325</v>
      </c>
      <c r="B120" s="58">
        <v>630</v>
      </c>
      <c r="C120" s="65" t="s">
        <v>243</v>
      </c>
      <c r="D120" s="60" t="s">
        <v>306</v>
      </c>
      <c r="E120" s="63" t="s">
        <v>277</v>
      </c>
      <c r="F120" s="60"/>
      <c r="G120" s="83">
        <f>G121+G122</f>
        <v>5435.1</v>
      </c>
      <c r="H120" s="83"/>
      <c r="I120" s="83">
        <f>I121+I122</f>
        <v>5414.8</v>
      </c>
    </row>
    <row r="121" spans="1:11" ht="51" customHeight="1">
      <c r="A121" s="64" t="s">
        <v>329</v>
      </c>
      <c r="B121" s="58">
        <v>630</v>
      </c>
      <c r="C121" s="65" t="s">
        <v>243</v>
      </c>
      <c r="D121" s="60" t="s">
        <v>306</v>
      </c>
      <c r="E121" s="60" t="s">
        <v>277</v>
      </c>
      <c r="F121" s="60"/>
      <c r="G121" s="83">
        <v>740.2</v>
      </c>
      <c r="H121" s="83"/>
      <c r="I121" s="83">
        <v>720</v>
      </c>
    </row>
    <row r="122" spans="1:11" ht="72">
      <c r="A122" s="99" t="s">
        <v>330</v>
      </c>
      <c r="B122" s="58">
        <v>630</v>
      </c>
      <c r="C122" s="65" t="s">
        <v>243</v>
      </c>
      <c r="D122" s="60" t="s">
        <v>306</v>
      </c>
      <c r="E122" s="60" t="s">
        <v>277</v>
      </c>
      <c r="F122" s="60"/>
      <c r="G122" s="83">
        <v>4694.8999999999996</v>
      </c>
      <c r="H122" s="83"/>
      <c r="I122" s="83">
        <v>4694.8</v>
      </c>
    </row>
    <row r="123" spans="1:11" ht="25.5">
      <c r="A123" s="64" t="s">
        <v>239</v>
      </c>
      <c r="B123" s="58">
        <v>630</v>
      </c>
      <c r="C123" s="65" t="s">
        <v>243</v>
      </c>
      <c r="D123" s="60" t="s">
        <v>306</v>
      </c>
      <c r="E123" s="60" t="s">
        <v>277</v>
      </c>
      <c r="F123" s="60" t="s">
        <v>240</v>
      </c>
      <c r="G123" s="83">
        <f>SUM(G121+G122)</f>
        <v>5435.1</v>
      </c>
      <c r="H123" s="83"/>
      <c r="I123" s="83">
        <f>I122+I121</f>
        <v>5414.8</v>
      </c>
    </row>
    <row r="124" spans="1:11">
      <c r="A124" s="57" t="s">
        <v>224</v>
      </c>
      <c r="B124" s="62">
        <v>630</v>
      </c>
      <c r="C124" s="59" t="s">
        <v>243</v>
      </c>
      <c r="D124" s="63" t="s">
        <v>306</v>
      </c>
      <c r="E124" s="63" t="s">
        <v>225</v>
      </c>
      <c r="F124" s="63"/>
      <c r="G124" s="61">
        <f t="shared" ref="G124:I125" si="14">G125</f>
        <v>585.20000000000005</v>
      </c>
      <c r="H124" s="92"/>
      <c r="I124" s="92">
        <f t="shared" si="14"/>
        <v>484.3</v>
      </c>
    </row>
    <row r="125" spans="1:11">
      <c r="A125" s="64" t="s">
        <v>331</v>
      </c>
      <c r="B125" s="58">
        <v>630</v>
      </c>
      <c r="C125" s="65" t="s">
        <v>243</v>
      </c>
      <c r="D125" s="60" t="s">
        <v>306</v>
      </c>
      <c r="E125" s="60" t="s">
        <v>332</v>
      </c>
      <c r="F125" s="60"/>
      <c r="G125" s="66">
        <f t="shared" si="14"/>
        <v>585.20000000000005</v>
      </c>
      <c r="H125" s="83"/>
      <c r="I125" s="83">
        <f t="shared" si="14"/>
        <v>484.3</v>
      </c>
    </row>
    <row r="126" spans="1:11">
      <c r="A126" s="64" t="s">
        <v>333</v>
      </c>
      <c r="B126" s="58">
        <v>630</v>
      </c>
      <c r="C126" s="65" t="s">
        <v>243</v>
      </c>
      <c r="D126" s="60" t="s">
        <v>306</v>
      </c>
      <c r="E126" s="60" t="s">
        <v>334</v>
      </c>
      <c r="F126" s="60"/>
      <c r="G126" s="66">
        <f>G127</f>
        <v>585.20000000000005</v>
      </c>
      <c r="H126" s="83"/>
      <c r="I126" s="83">
        <f>I127</f>
        <v>484.3</v>
      </c>
    </row>
    <row r="127" spans="1:11" ht="25.5">
      <c r="A127" s="64" t="s">
        <v>239</v>
      </c>
      <c r="B127" s="58">
        <v>630</v>
      </c>
      <c r="C127" s="65" t="s">
        <v>243</v>
      </c>
      <c r="D127" s="60" t="s">
        <v>306</v>
      </c>
      <c r="E127" s="60" t="s">
        <v>334</v>
      </c>
      <c r="F127" s="60" t="s">
        <v>240</v>
      </c>
      <c r="G127" s="66">
        <v>585.20000000000005</v>
      </c>
      <c r="H127" s="83"/>
      <c r="I127" s="83">
        <v>484.3</v>
      </c>
    </row>
    <row r="128" spans="1:11">
      <c r="A128" s="100" t="s">
        <v>335</v>
      </c>
      <c r="B128" s="62">
        <v>630</v>
      </c>
      <c r="C128" s="59" t="s">
        <v>243</v>
      </c>
      <c r="D128" s="63" t="s">
        <v>336</v>
      </c>
      <c r="E128" s="63"/>
      <c r="F128" s="63"/>
      <c r="G128" s="92">
        <f>G129+G132</f>
        <v>10</v>
      </c>
      <c r="H128" s="92"/>
      <c r="I128" s="92">
        <f>I129+I132</f>
        <v>10</v>
      </c>
    </row>
    <row r="129" spans="1:11">
      <c r="A129" s="100" t="s">
        <v>337</v>
      </c>
      <c r="B129" s="62">
        <v>630</v>
      </c>
      <c r="C129" s="59" t="s">
        <v>243</v>
      </c>
      <c r="D129" s="63" t="s">
        <v>336</v>
      </c>
      <c r="E129" s="63" t="s">
        <v>338</v>
      </c>
      <c r="F129" s="63"/>
      <c r="G129" s="92">
        <f t="shared" ref="G129:I130" si="15">G130</f>
        <v>10</v>
      </c>
      <c r="H129" s="92"/>
      <c r="I129" s="92">
        <f t="shared" si="15"/>
        <v>10</v>
      </c>
    </row>
    <row r="130" spans="1:11" ht="52.5" customHeight="1">
      <c r="A130" s="96" t="s">
        <v>339</v>
      </c>
      <c r="B130" s="58">
        <v>630</v>
      </c>
      <c r="C130" s="65" t="s">
        <v>243</v>
      </c>
      <c r="D130" s="60" t="s">
        <v>336</v>
      </c>
      <c r="E130" s="60" t="s">
        <v>340</v>
      </c>
      <c r="F130" s="60"/>
      <c r="G130" s="83">
        <f t="shared" si="15"/>
        <v>10</v>
      </c>
      <c r="H130" s="83"/>
      <c r="I130" s="83">
        <f t="shared" si="15"/>
        <v>10</v>
      </c>
      <c r="K130" s="86"/>
    </row>
    <row r="131" spans="1:11" ht="25.5">
      <c r="A131" s="64" t="s">
        <v>239</v>
      </c>
      <c r="B131" s="58">
        <v>630</v>
      </c>
      <c r="C131" s="65" t="s">
        <v>243</v>
      </c>
      <c r="D131" s="60" t="s">
        <v>336</v>
      </c>
      <c r="E131" s="60" t="s">
        <v>340</v>
      </c>
      <c r="F131" s="60" t="s">
        <v>240</v>
      </c>
      <c r="G131" s="83">
        <v>10</v>
      </c>
      <c r="H131" s="83"/>
      <c r="I131" s="83">
        <v>10</v>
      </c>
    </row>
    <row r="132" spans="1:11" hidden="1">
      <c r="A132" s="57" t="s">
        <v>224</v>
      </c>
      <c r="B132" s="62">
        <v>630</v>
      </c>
      <c r="C132" s="59" t="s">
        <v>243</v>
      </c>
      <c r="D132" s="63" t="s">
        <v>336</v>
      </c>
      <c r="E132" s="63" t="s">
        <v>225</v>
      </c>
      <c r="F132" s="60"/>
      <c r="G132" s="61">
        <f t="shared" ref="G132:I133" si="16">G133</f>
        <v>0</v>
      </c>
      <c r="H132" s="102"/>
      <c r="I132" s="102">
        <f t="shared" si="16"/>
        <v>0</v>
      </c>
    </row>
    <row r="133" spans="1:11" hidden="1">
      <c r="A133" s="64" t="s">
        <v>341</v>
      </c>
      <c r="B133" s="58">
        <v>630</v>
      </c>
      <c r="C133" s="65" t="s">
        <v>243</v>
      </c>
      <c r="D133" s="60" t="s">
        <v>336</v>
      </c>
      <c r="E133" s="60" t="s">
        <v>342</v>
      </c>
      <c r="F133" s="60"/>
      <c r="G133" s="66">
        <f t="shared" si="16"/>
        <v>0</v>
      </c>
      <c r="H133" s="103"/>
      <c r="I133" s="103">
        <f t="shared" si="16"/>
        <v>0</v>
      </c>
    </row>
    <row r="134" spans="1:11" ht="25.5" hidden="1">
      <c r="A134" s="64" t="s">
        <v>239</v>
      </c>
      <c r="B134" s="58">
        <v>630</v>
      </c>
      <c r="C134" s="65" t="s">
        <v>243</v>
      </c>
      <c r="D134" s="60" t="s">
        <v>336</v>
      </c>
      <c r="E134" s="60" t="s">
        <v>342</v>
      </c>
      <c r="F134" s="60" t="s">
        <v>240</v>
      </c>
      <c r="G134" s="66">
        <v>0</v>
      </c>
      <c r="H134" s="103"/>
      <c r="I134" s="103">
        <v>0</v>
      </c>
    </row>
    <row r="135" spans="1:11">
      <c r="A135" s="57" t="s">
        <v>343</v>
      </c>
      <c r="B135" s="62">
        <v>630</v>
      </c>
      <c r="C135" s="59" t="s">
        <v>344</v>
      </c>
      <c r="D135" s="63" t="s">
        <v>300</v>
      </c>
      <c r="E135" s="63"/>
      <c r="F135" s="63"/>
      <c r="G135" s="61">
        <f>G136+G154+G172+G210</f>
        <v>57574.8</v>
      </c>
      <c r="H135" s="61"/>
      <c r="I135" s="61">
        <f>I136+I154+I172+I210</f>
        <v>57231.7</v>
      </c>
    </row>
    <row r="136" spans="1:11">
      <c r="A136" s="57" t="s">
        <v>345</v>
      </c>
      <c r="B136" s="62">
        <v>630</v>
      </c>
      <c r="C136" s="59" t="s">
        <v>344</v>
      </c>
      <c r="D136" s="63" t="s">
        <v>215</v>
      </c>
      <c r="E136" s="63"/>
      <c r="F136" s="63"/>
      <c r="G136" s="61">
        <f>G137+G142+G147</f>
        <v>30905.599999999999</v>
      </c>
      <c r="H136" s="61"/>
      <c r="I136" s="61">
        <f>I137+I142+I147</f>
        <v>30832.400000000001</v>
      </c>
    </row>
    <row r="137" spans="1:11" ht="59.25" customHeight="1">
      <c r="A137" s="104" t="s">
        <v>346</v>
      </c>
      <c r="B137" s="105">
        <v>630</v>
      </c>
      <c r="C137" s="59" t="s">
        <v>344</v>
      </c>
      <c r="D137" s="63" t="s">
        <v>215</v>
      </c>
      <c r="E137" s="63" t="s">
        <v>347</v>
      </c>
      <c r="F137" s="63"/>
      <c r="G137" s="61">
        <f>G138</f>
        <v>2364.1</v>
      </c>
      <c r="H137" s="61"/>
      <c r="I137" s="61">
        <f>I138</f>
        <v>2364</v>
      </c>
    </row>
    <row r="138" spans="1:11" ht="49.15" customHeight="1">
      <c r="A138" s="106" t="s">
        <v>175</v>
      </c>
      <c r="B138" s="67">
        <v>630</v>
      </c>
      <c r="C138" s="65" t="s">
        <v>344</v>
      </c>
      <c r="D138" s="60" t="s">
        <v>215</v>
      </c>
      <c r="E138" s="60" t="s">
        <v>348</v>
      </c>
      <c r="F138" s="63"/>
      <c r="G138" s="66">
        <f>SUM(G139:G140)</f>
        <v>2364.1</v>
      </c>
      <c r="H138" s="66"/>
      <c r="I138" s="66">
        <f>SUM(I139:I140)</f>
        <v>2364</v>
      </c>
    </row>
    <row r="139" spans="1:11" ht="36" customHeight="1">
      <c r="A139" s="106" t="s">
        <v>349</v>
      </c>
      <c r="B139" s="67">
        <v>630</v>
      </c>
      <c r="C139" s="65" t="s">
        <v>344</v>
      </c>
      <c r="D139" s="60" t="s">
        <v>215</v>
      </c>
      <c r="E139" s="60" t="s">
        <v>348</v>
      </c>
      <c r="F139" s="63"/>
      <c r="G139" s="66">
        <v>1460.6</v>
      </c>
      <c r="H139" s="66"/>
      <c r="I139" s="66">
        <v>1460.5</v>
      </c>
    </row>
    <row r="140" spans="1:11" ht="36.75" customHeight="1">
      <c r="A140" s="106" t="s">
        <v>350</v>
      </c>
      <c r="B140" s="67">
        <v>630</v>
      </c>
      <c r="C140" s="65" t="s">
        <v>344</v>
      </c>
      <c r="D140" s="60" t="s">
        <v>215</v>
      </c>
      <c r="E140" s="60" t="s">
        <v>348</v>
      </c>
      <c r="F140" s="63"/>
      <c r="G140" s="66">
        <v>903.5</v>
      </c>
      <c r="H140" s="66"/>
      <c r="I140" s="83">
        <v>903.5</v>
      </c>
    </row>
    <row r="141" spans="1:11" ht="27.75" customHeight="1">
      <c r="A141" s="64" t="s">
        <v>239</v>
      </c>
      <c r="B141" s="67">
        <v>630</v>
      </c>
      <c r="C141" s="65" t="s">
        <v>344</v>
      </c>
      <c r="D141" s="60" t="s">
        <v>215</v>
      </c>
      <c r="E141" s="60" t="s">
        <v>348</v>
      </c>
      <c r="F141" s="60" t="s">
        <v>240</v>
      </c>
      <c r="G141" s="66">
        <f>G139+G140</f>
        <v>2364.1</v>
      </c>
      <c r="H141" s="66"/>
      <c r="I141" s="66">
        <f>I139+I140</f>
        <v>2364</v>
      </c>
    </row>
    <row r="142" spans="1:11" ht="62.25" customHeight="1">
      <c r="A142" s="57" t="s">
        <v>351</v>
      </c>
      <c r="B142" s="67"/>
      <c r="C142" s="65"/>
      <c r="D142" s="60"/>
      <c r="E142" s="60"/>
      <c r="F142" s="60"/>
      <c r="G142" s="66">
        <f>G143+G145</f>
        <v>28181.5</v>
      </c>
      <c r="H142" s="66"/>
      <c r="I142" s="66">
        <f>I143+I145</f>
        <v>28181.5</v>
      </c>
    </row>
    <row r="143" spans="1:11" ht="36.75" customHeight="1">
      <c r="A143" s="73" t="s">
        <v>352</v>
      </c>
      <c r="B143" s="67">
        <v>630</v>
      </c>
      <c r="C143" s="65" t="s">
        <v>344</v>
      </c>
      <c r="D143" s="60" t="s">
        <v>215</v>
      </c>
      <c r="E143" s="60" t="s">
        <v>353</v>
      </c>
      <c r="F143" s="60"/>
      <c r="G143" s="66">
        <f>G144</f>
        <v>22584.3</v>
      </c>
      <c r="H143" s="66"/>
      <c r="I143" s="66">
        <f>I144</f>
        <v>22584.3</v>
      </c>
    </row>
    <row r="144" spans="1:11" ht="27.75" customHeight="1">
      <c r="A144" s="64" t="s">
        <v>354</v>
      </c>
      <c r="B144" s="67">
        <v>630</v>
      </c>
      <c r="C144" s="65" t="s">
        <v>344</v>
      </c>
      <c r="D144" s="60" t="s">
        <v>215</v>
      </c>
      <c r="E144" s="60" t="s">
        <v>353</v>
      </c>
      <c r="F144" s="60" t="s">
        <v>355</v>
      </c>
      <c r="G144" s="66">
        <v>22584.3</v>
      </c>
      <c r="H144" s="66"/>
      <c r="I144" s="66">
        <v>22584.3</v>
      </c>
    </row>
    <row r="145" spans="1:11" ht="49.5" customHeight="1">
      <c r="A145" s="106" t="s">
        <v>356</v>
      </c>
      <c r="B145" s="67">
        <v>630</v>
      </c>
      <c r="C145" s="65" t="s">
        <v>344</v>
      </c>
      <c r="D145" s="60" t="s">
        <v>215</v>
      </c>
      <c r="E145" s="60" t="s">
        <v>357</v>
      </c>
      <c r="F145" s="60"/>
      <c r="G145" s="66">
        <f>G146</f>
        <v>5597.2</v>
      </c>
      <c r="H145" s="66"/>
      <c r="I145" s="66">
        <f>I146</f>
        <v>5597.2</v>
      </c>
    </row>
    <row r="146" spans="1:11" ht="25.5">
      <c r="A146" s="64" t="s">
        <v>358</v>
      </c>
      <c r="B146" s="67">
        <v>630</v>
      </c>
      <c r="C146" s="65" t="s">
        <v>344</v>
      </c>
      <c r="D146" s="60" t="s">
        <v>215</v>
      </c>
      <c r="E146" s="60" t="s">
        <v>357</v>
      </c>
      <c r="F146" s="60" t="s">
        <v>355</v>
      </c>
      <c r="G146" s="66">
        <v>5597.2</v>
      </c>
      <c r="H146" s="66"/>
      <c r="I146" s="66">
        <v>5597.2</v>
      </c>
    </row>
    <row r="147" spans="1:11">
      <c r="A147" s="57" t="s">
        <v>224</v>
      </c>
      <c r="B147" s="62">
        <v>630</v>
      </c>
      <c r="C147" s="59" t="s">
        <v>344</v>
      </c>
      <c r="D147" s="63" t="s">
        <v>215</v>
      </c>
      <c r="E147" s="63" t="s">
        <v>225</v>
      </c>
      <c r="F147" s="63"/>
      <c r="G147" s="61">
        <f>G149</f>
        <v>360</v>
      </c>
      <c r="H147" s="61"/>
      <c r="I147" s="61">
        <f>I149</f>
        <v>286.89999999999998</v>
      </c>
    </row>
    <row r="148" spans="1:11" ht="27" hidden="1" customHeight="1">
      <c r="A148" s="107"/>
      <c r="B148" s="108"/>
      <c r="C148" s="109"/>
      <c r="D148" s="110"/>
      <c r="E148" s="110"/>
      <c r="F148" s="111"/>
      <c r="G148" s="112"/>
      <c r="H148" s="112"/>
      <c r="I148" s="112"/>
    </row>
    <row r="149" spans="1:11">
      <c r="A149" s="57" t="s">
        <v>359</v>
      </c>
      <c r="B149" s="62">
        <v>630</v>
      </c>
      <c r="C149" s="59" t="s">
        <v>344</v>
      </c>
      <c r="D149" s="63" t="s">
        <v>215</v>
      </c>
      <c r="E149" s="63" t="s">
        <v>360</v>
      </c>
      <c r="F149" s="63"/>
      <c r="G149" s="61">
        <f>G150+G152</f>
        <v>360</v>
      </c>
      <c r="H149" s="92"/>
      <c r="I149" s="92">
        <f>I150+I152</f>
        <v>286.89999999999998</v>
      </c>
    </row>
    <row r="150" spans="1:11">
      <c r="A150" s="64" t="s">
        <v>361</v>
      </c>
      <c r="B150" s="65" t="s">
        <v>242</v>
      </c>
      <c r="C150" s="65" t="s">
        <v>344</v>
      </c>
      <c r="D150" s="60" t="s">
        <v>215</v>
      </c>
      <c r="E150" s="60" t="s">
        <v>362</v>
      </c>
      <c r="F150" s="60"/>
      <c r="G150" s="66">
        <f>G151</f>
        <v>360</v>
      </c>
      <c r="H150" s="83"/>
      <c r="I150" s="83">
        <f>I151</f>
        <v>286.89999999999998</v>
      </c>
      <c r="K150" s="86"/>
    </row>
    <row r="151" spans="1:11" ht="25.5">
      <c r="A151" s="64" t="s">
        <v>239</v>
      </c>
      <c r="B151" s="65" t="s">
        <v>242</v>
      </c>
      <c r="C151" s="65" t="s">
        <v>344</v>
      </c>
      <c r="D151" s="60" t="s">
        <v>215</v>
      </c>
      <c r="E151" s="60" t="s">
        <v>362</v>
      </c>
      <c r="F151" s="60" t="s">
        <v>240</v>
      </c>
      <c r="G151" s="66">
        <v>360</v>
      </c>
      <c r="H151" s="83"/>
      <c r="I151" s="83">
        <v>286.89999999999998</v>
      </c>
    </row>
    <row r="152" spans="1:11" hidden="1">
      <c r="A152" s="64" t="s">
        <v>363</v>
      </c>
      <c r="B152" s="65" t="s">
        <v>242</v>
      </c>
      <c r="C152" s="65" t="s">
        <v>344</v>
      </c>
      <c r="D152" s="60" t="s">
        <v>215</v>
      </c>
      <c r="E152" s="60" t="s">
        <v>364</v>
      </c>
      <c r="F152" s="60"/>
      <c r="G152" s="66">
        <f>G153</f>
        <v>0</v>
      </c>
      <c r="H152" s="103"/>
      <c r="I152" s="103">
        <f>I153</f>
        <v>0</v>
      </c>
    </row>
    <row r="153" spans="1:11" ht="25.5" hidden="1">
      <c r="A153" s="64" t="s">
        <v>239</v>
      </c>
      <c r="B153" s="65" t="s">
        <v>242</v>
      </c>
      <c r="C153" s="65" t="s">
        <v>344</v>
      </c>
      <c r="D153" s="60" t="s">
        <v>215</v>
      </c>
      <c r="E153" s="60" t="s">
        <v>365</v>
      </c>
      <c r="F153" s="60" t="s">
        <v>240</v>
      </c>
      <c r="G153" s="66">
        <v>0</v>
      </c>
      <c r="H153" s="103"/>
      <c r="I153" s="103">
        <v>0</v>
      </c>
    </row>
    <row r="154" spans="1:11" ht="14.25">
      <c r="A154" s="97" t="s">
        <v>366</v>
      </c>
      <c r="B154" s="62">
        <v>630</v>
      </c>
      <c r="C154" s="59" t="s">
        <v>344</v>
      </c>
      <c r="D154" s="63" t="s">
        <v>217</v>
      </c>
      <c r="E154" s="63" t="s">
        <v>230</v>
      </c>
      <c r="F154" s="63"/>
      <c r="G154" s="92">
        <f>G155+G161+G165+G169</f>
        <v>17808.099999999999</v>
      </c>
      <c r="H154" s="92"/>
      <c r="I154" s="92">
        <f>I155+I161+I165+I169</f>
        <v>17803.099999999999</v>
      </c>
    </row>
    <row r="155" spans="1:11" ht="51.75" customHeight="1">
      <c r="A155" s="78" t="s">
        <v>367</v>
      </c>
      <c r="B155" s="62">
        <v>630</v>
      </c>
      <c r="C155" s="59" t="s">
        <v>344</v>
      </c>
      <c r="D155" s="63" t="s">
        <v>217</v>
      </c>
      <c r="E155" s="63" t="s">
        <v>368</v>
      </c>
      <c r="F155" s="63"/>
      <c r="G155" s="92">
        <f>G156</f>
        <v>17222.900000000001</v>
      </c>
      <c r="H155" s="92"/>
      <c r="I155" s="92">
        <f>I156</f>
        <v>17218</v>
      </c>
    </row>
    <row r="156" spans="1:11" ht="54.6" customHeight="1">
      <c r="A156" s="79" t="s">
        <v>168</v>
      </c>
      <c r="B156" s="62">
        <v>630</v>
      </c>
      <c r="C156" s="59" t="s">
        <v>344</v>
      </c>
      <c r="D156" s="63" t="s">
        <v>217</v>
      </c>
      <c r="E156" s="63" t="s">
        <v>369</v>
      </c>
      <c r="F156" s="63"/>
      <c r="G156" s="92">
        <f>G158+G160</f>
        <v>17222.900000000001</v>
      </c>
      <c r="H156" s="92"/>
      <c r="I156" s="92">
        <f>I158+I160</f>
        <v>17218</v>
      </c>
    </row>
    <row r="157" spans="1:11" ht="39" hidden="1" customHeight="1">
      <c r="A157" s="79"/>
      <c r="B157" s="58"/>
      <c r="C157" s="65"/>
      <c r="D157" s="60"/>
      <c r="E157" s="60"/>
      <c r="F157" s="63"/>
      <c r="G157" s="83"/>
      <c r="H157" s="83"/>
      <c r="I157" s="83"/>
    </row>
    <row r="158" spans="1:11" ht="26.45" hidden="1" customHeight="1">
      <c r="A158" s="79"/>
      <c r="B158" s="58"/>
      <c r="C158" s="65"/>
      <c r="D158" s="60"/>
      <c r="E158" s="60"/>
      <c r="F158" s="60"/>
      <c r="G158" s="83"/>
      <c r="H158" s="83"/>
      <c r="I158" s="83"/>
    </row>
    <row r="159" spans="1:11" ht="49.5" customHeight="1">
      <c r="A159" s="113" t="s">
        <v>370</v>
      </c>
      <c r="B159" s="58">
        <v>630</v>
      </c>
      <c r="C159" s="65" t="s">
        <v>344</v>
      </c>
      <c r="D159" s="60" t="s">
        <v>217</v>
      </c>
      <c r="E159" s="60" t="s">
        <v>369</v>
      </c>
      <c r="F159" s="60"/>
      <c r="G159" s="83">
        <f>G160</f>
        <v>17222.900000000001</v>
      </c>
      <c r="H159" s="83"/>
      <c r="I159" s="83">
        <f>I160</f>
        <v>17218</v>
      </c>
    </row>
    <row r="160" spans="1:11" ht="13.5" customHeight="1">
      <c r="A160" s="98" t="s">
        <v>251</v>
      </c>
      <c r="B160" s="58">
        <v>630</v>
      </c>
      <c r="C160" s="65" t="s">
        <v>344</v>
      </c>
      <c r="D160" s="60" t="s">
        <v>217</v>
      </c>
      <c r="E160" s="60" t="s">
        <v>369</v>
      </c>
      <c r="F160" s="60" t="s">
        <v>252</v>
      </c>
      <c r="G160" s="83">
        <v>17222.900000000001</v>
      </c>
      <c r="H160" s="83"/>
      <c r="I160" s="83">
        <v>17218</v>
      </c>
    </row>
    <row r="161" spans="1:9" ht="40.5" customHeight="1">
      <c r="A161" s="57" t="s">
        <v>371</v>
      </c>
      <c r="B161" s="62">
        <v>630</v>
      </c>
      <c r="C161" s="59" t="s">
        <v>344</v>
      </c>
      <c r="D161" s="63" t="s">
        <v>217</v>
      </c>
      <c r="E161" s="63" t="s">
        <v>372</v>
      </c>
      <c r="F161" s="63"/>
      <c r="G161" s="92">
        <f t="shared" ref="G161:I163" si="17">G162</f>
        <v>98.8</v>
      </c>
      <c r="H161" s="92"/>
      <c r="I161" s="92">
        <f t="shared" si="17"/>
        <v>98.8</v>
      </c>
    </row>
    <row r="162" spans="1:9" ht="36.75" customHeight="1">
      <c r="A162" s="113" t="s">
        <v>373</v>
      </c>
      <c r="B162" s="58">
        <v>630</v>
      </c>
      <c r="C162" s="65" t="s">
        <v>344</v>
      </c>
      <c r="D162" s="60" t="s">
        <v>217</v>
      </c>
      <c r="E162" s="60" t="s">
        <v>374</v>
      </c>
      <c r="F162" s="60"/>
      <c r="G162" s="83">
        <f t="shared" si="17"/>
        <v>98.8</v>
      </c>
      <c r="H162" s="83"/>
      <c r="I162" s="83">
        <f t="shared" si="17"/>
        <v>98.8</v>
      </c>
    </row>
    <row r="163" spans="1:9" ht="63.75" customHeight="1">
      <c r="A163" s="113" t="s">
        <v>174</v>
      </c>
      <c r="B163" s="58">
        <v>630</v>
      </c>
      <c r="C163" s="65" t="s">
        <v>344</v>
      </c>
      <c r="D163" s="60" t="s">
        <v>217</v>
      </c>
      <c r="E163" s="60" t="s">
        <v>374</v>
      </c>
      <c r="F163" s="60"/>
      <c r="G163" s="83">
        <f t="shared" si="17"/>
        <v>98.8</v>
      </c>
      <c r="H163" s="83"/>
      <c r="I163" s="83">
        <f t="shared" si="17"/>
        <v>98.8</v>
      </c>
    </row>
    <row r="164" spans="1:9" ht="24">
      <c r="A164" s="98" t="s">
        <v>239</v>
      </c>
      <c r="B164" s="58">
        <v>630</v>
      </c>
      <c r="C164" s="65" t="s">
        <v>344</v>
      </c>
      <c r="D164" s="60" t="s">
        <v>217</v>
      </c>
      <c r="E164" s="60" t="s">
        <v>374</v>
      </c>
      <c r="F164" s="60" t="s">
        <v>240</v>
      </c>
      <c r="G164" s="83">
        <v>98.8</v>
      </c>
      <c r="H164" s="83"/>
      <c r="I164" s="83">
        <v>98.8</v>
      </c>
    </row>
    <row r="165" spans="1:9" ht="38.25">
      <c r="A165" s="100" t="s">
        <v>375</v>
      </c>
      <c r="B165" s="62">
        <v>630</v>
      </c>
      <c r="C165" s="59" t="s">
        <v>344</v>
      </c>
      <c r="D165" s="63" t="s">
        <v>217</v>
      </c>
      <c r="E165" s="63" t="s">
        <v>376</v>
      </c>
      <c r="F165" s="60"/>
      <c r="G165" s="92">
        <f t="shared" ref="G165:I169" si="18">G166</f>
        <v>300</v>
      </c>
      <c r="H165" s="92"/>
      <c r="I165" s="92">
        <f t="shared" si="18"/>
        <v>300</v>
      </c>
    </row>
    <row r="166" spans="1:9" ht="51">
      <c r="A166" s="100" t="s">
        <v>377</v>
      </c>
      <c r="B166" s="58">
        <v>630</v>
      </c>
      <c r="C166" s="65" t="s">
        <v>344</v>
      </c>
      <c r="D166" s="60" t="s">
        <v>217</v>
      </c>
      <c r="E166" s="60" t="s">
        <v>378</v>
      </c>
      <c r="F166" s="60"/>
      <c r="G166" s="83">
        <f t="shared" si="18"/>
        <v>300</v>
      </c>
      <c r="H166" s="83"/>
      <c r="I166" s="83">
        <f t="shared" si="18"/>
        <v>300</v>
      </c>
    </row>
    <row r="167" spans="1:9" ht="54" customHeight="1">
      <c r="A167" s="96" t="s">
        <v>379</v>
      </c>
      <c r="B167" s="58">
        <v>630</v>
      </c>
      <c r="C167" s="65" t="s">
        <v>344</v>
      </c>
      <c r="D167" s="60" t="s">
        <v>217</v>
      </c>
      <c r="E167" s="60" t="s">
        <v>378</v>
      </c>
      <c r="F167" s="60"/>
      <c r="G167" s="83">
        <f t="shared" si="18"/>
        <v>300</v>
      </c>
      <c r="H167" s="83"/>
      <c r="I167" s="83">
        <f t="shared" si="18"/>
        <v>300</v>
      </c>
    </row>
    <row r="168" spans="1:9" ht="25.9" customHeight="1">
      <c r="A168" s="98" t="s">
        <v>239</v>
      </c>
      <c r="B168" s="58">
        <v>630</v>
      </c>
      <c r="C168" s="65" t="s">
        <v>344</v>
      </c>
      <c r="D168" s="60" t="s">
        <v>217</v>
      </c>
      <c r="E168" s="60" t="s">
        <v>378</v>
      </c>
      <c r="F168" s="60" t="s">
        <v>240</v>
      </c>
      <c r="G168" s="83">
        <v>300</v>
      </c>
      <c r="H168" s="83"/>
      <c r="I168" s="83">
        <v>300</v>
      </c>
    </row>
    <row r="169" spans="1:9" ht="16.149999999999999" customHeight="1">
      <c r="A169" s="57" t="s">
        <v>224</v>
      </c>
      <c r="B169" s="58">
        <v>630</v>
      </c>
      <c r="C169" s="65" t="s">
        <v>344</v>
      </c>
      <c r="D169" s="60" t="s">
        <v>217</v>
      </c>
      <c r="E169" s="60" t="s">
        <v>225</v>
      </c>
      <c r="F169" s="60"/>
      <c r="G169" s="83">
        <f t="shared" si="18"/>
        <v>186.4</v>
      </c>
      <c r="H169" s="83"/>
      <c r="I169" s="83">
        <f t="shared" si="18"/>
        <v>186.3</v>
      </c>
    </row>
    <row r="170" spans="1:9" ht="17.45" customHeight="1">
      <c r="A170" s="64" t="s">
        <v>380</v>
      </c>
      <c r="B170" s="58">
        <v>630</v>
      </c>
      <c r="C170" s="65" t="s">
        <v>344</v>
      </c>
      <c r="D170" s="60" t="s">
        <v>217</v>
      </c>
      <c r="E170" s="114" t="s">
        <v>381</v>
      </c>
      <c r="F170" s="60"/>
      <c r="G170" s="83">
        <f>G171</f>
        <v>186.4</v>
      </c>
      <c r="H170" s="83"/>
      <c r="I170" s="83">
        <f>I171</f>
        <v>186.3</v>
      </c>
    </row>
    <row r="171" spans="1:9" ht="16.149999999999999" customHeight="1">
      <c r="A171" s="98" t="s">
        <v>251</v>
      </c>
      <c r="B171" s="58">
        <v>630</v>
      </c>
      <c r="C171" s="65" t="s">
        <v>344</v>
      </c>
      <c r="D171" s="60" t="s">
        <v>217</v>
      </c>
      <c r="E171" s="114" t="s">
        <v>381</v>
      </c>
      <c r="F171" s="60" t="s">
        <v>252</v>
      </c>
      <c r="G171" s="83">
        <v>186.4</v>
      </c>
      <c r="H171" s="83"/>
      <c r="I171" s="83">
        <v>186.3</v>
      </c>
    </row>
    <row r="172" spans="1:9">
      <c r="A172" s="57" t="s">
        <v>382</v>
      </c>
      <c r="B172" s="59" t="s">
        <v>242</v>
      </c>
      <c r="C172" s="59" t="s">
        <v>344</v>
      </c>
      <c r="D172" s="63" t="s">
        <v>229</v>
      </c>
      <c r="E172" s="63"/>
      <c r="F172" s="63"/>
      <c r="G172" s="61">
        <f>G173+G181+G194</f>
        <v>8561.4</v>
      </c>
      <c r="H172" s="61"/>
      <c r="I172" s="61">
        <f>I173+I181+I194</f>
        <v>8336.7999999999993</v>
      </c>
    </row>
    <row r="173" spans="1:9" ht="37.15" customHeight="1">
      <c r="A173" s="115" t="s">
        <v>383</v>
      </c>
      <c r="B173" s="62">
        <v>630</v>
      </c>
      <c r="C173" s="59" t="s">
        <v>344</v>
      </c>
      <c r="D173" s="63" t="s">
        <v>229</v>
      </c>
      <c r="E173" s="63" t="s">
        <v>368</v>
      </c>
      <c r="F173" s="60"/>
      <c r="G173" s="92">
        <f>G174+G179</f>
        <v>6298.4</v>
      </c>
      <c r="H173" s="92"/>
      <c r="I173" s="92">
        <f>I174+I179</f>
        <v>6296</v>
      </c>
    </row>
    <row r="174" spans="1:9" ht="49.5" customHeight="1">
      <c r="A174" s="113" t="s">
        <v>384</v>
      </c>
      <c r="B174" s="58">
        <v>630</v>
      </c>
      <c r="C174" s="65" t="s">
        <v>344</v>
      </c>
      <c r="D174" s="60" t="s">
        <v>229</v>
      </c>
      <c r="E174" s="60" t="s">
        <v>369</v>
      </c>
      <c r="F174" s="60"/>
      <c r="G174" s="83">
        <f>SUM(G175:G177)</f>
        <v>4738.3999999999996</v>
      </c>
      <c r="H174" s="83"/>
      <c r="I174" s="83">
        <f>SUM(I175:I177)</f>
        <v>4736</v>
      </c>
    </row>
    <row r="175" spans="1:9">
      <c r="A175" s="113" t="s">
        <v>385</v>
      </c>
      <c r="B175" s="58">
        <v>630</v>
      </c>
      <c r="C175" s="65" t="s">
        <v>344</v>
      </c>
      <c r="D175" s="60" t="s">
        <v>229</v>
      </c>
      <c r="E175" s="60" t="s">
        <v>369</v>
      </c>
      <c r="F175" s="60"/>
      <c r="G175" s="83">
        <v>298.3</v>
      </c>
      <c r="H175" s="83"/>
      <c r="I175" s="83">
        <v>295.89999999999998</v>
      </c>
    </row>
    <row r="176" spans="1:9">
      <c r="A176" s="113" t="s">
        <v>171</v>
      </c>
      <c r="B176" s="58">
        <v>630</v>
      </c>
      <c r="C176" s="65" t="s">
        <v>344</v>
      </c>
      <c r="D176" s="60" t="s">
        <v>229</v>
      </c>
      <c r="E176" s="60" t="s">
        <v>369</v>
      </c>
      <c r="F176" s="60"/>
      <c r="G176" s="83">
        <v>4440.1000000000004</v>
      </c>
      <c r="H176" s="83"/>
      <c r="I176" s="83">
        <v>4440.1000000000004</v>
      </c>
    </row>
    <row r="177" spans="1:9" ht="63.75" hidden="1" customHeight="1">
      <c r="A177" s="79" t="s">
        <v>386</v>
      </c>
      <c r="B177" s="58">
        <v>630</v>
      </c>
      <c r="C177" s="65" t="s">
        <v>344</v>
      </c>
      <c r="D177" s="60" t="s">
        <v>229</v>
      </c>
      <c r="E177" s="60" t="s">
        <v>369</v>
      </c>
      <c r="F177" s="60"/>
      <c r="G177" s="83">
        <v>0</v>
      </c>
      <c r="H177" s="83"/>
      <c r="I177" s="83">
        <v>0</v>
      </c>
    </row>
    <row r="178" spans="1:9" ht="24">
      <c r="A178" s="98" t="s">
        <v>239</v>
      </c>
      <c r="B178" s="58">
        <v>630</v>
      </c>
      <c r="C178" s="65" t="s">
        <v>344</v>
      </c>
      <c r="D178" s="60" t="s">
        <v>229</v>
      </c>
      <c r="E178" s="60" t="s">
        <v>369</v>
      </c>
      <c r="F178" s="60" t="s">
        <v>240</v>
      </c>
      <c r="G178" s="83">
        <f>SUM(G174)</f>
        <v>4738.3999999999996</v>
      </c>
      <c r="H178" s="83"/>
      <c r="I178" s="83">
        <f>SUM(I173)</f>
        <v>6296</v>
      </c>
    </row>
    <row r="179" spans="1:9" ht="48">
      <c r="A179" s="98" t="s">
        <v>387</v>
      </c>
      <c r="B179" s="58">
        <v>630</v>
      </c>
      <c r="C179" s="65" t="s">
        <v>344</v>
      </c>
      <c r="D179" s="60" t="s">
        <v>229</v>
      </c>
      <c r="E179" s="60" t="s">
        <v>369</v>
      </c>
      <c r="F179" s="60"/>
      <c r="G179" s="83">
        <f>G180</f>
        <v>1560</v>
      </c>
      <c r="H179" s="83"/>
      <c r="I179" s="83">
        <f>I180</f>
        <v>1560</v>
      </c>
    </row>
    <row r="180" spans="1:9" ht="24.6" customHeight="1">
      <c r="A180" s="98" t="s">
        <v>239</v>
      </c>
      <c r="B180" s="58">
        <v>630</v>
      </c>
      <c r="C180" s="65" t="s">
        <v>344</v>
      </c>
      <c r="D180" s="60" t="s">
        <v>229</v>
      </c>
      <c r="E180" s="60" t="s">
        <v>369</v>
      </c>
      <c r="F180" s="60" t="s">
        <v>240</v>
      </c>
      <c r="G180" s="83">
        <v>1560</v>
      </c>
      <c r="H180" s="83"/>
      <c r="I180" s="83">
        <v>1560</v>
      </c>
    </row>
    <row r="181" spans="1:9" ht="33" customHeight="1">
      <c r="A181" s="115" t="s">
        <v>388</v>
      </c>
      <c r="B181" s="62">
        <v>630</v>
      </c>
      <c r="C181" s="59" t="s">
        <v>344</v>
      </c>
      <c r="D181" s="63" t="s">
        <v>229</v>
      </c>
      <c r="E181" s="63" t="s">
        <v>389</v>
      </c>
      <c r="F181" s="60"/>
      <c r="G181" s="92">
        <f>G182</f>
        <v>1397.1</v>
      </c>
      <c r="H181" s="92"/>
      <c r="I181" s="92">
        <f>I182</f>
        <v>1175</v>
      </c>
    </row>
    <row r="182" spans="1:9" ht="38.450000000000003" customHeight="1">
      <c r="A182" s="98" t="s">
        <v>390</v>
      </c>
      <c r="B182" s="62">
        <v>630</v>
      </c>
      <c r="C182" s="59" t="s">
        <v>344</v>
      </c>
      <c r="D182" s="63" t="s">
        <v>229</v>
      </c>
      <c r="E182" s="63" t="s">
        <v>391</v>
      </c>
      <c r="F182" s="63"/>
      <c r="G182" s="92">
        <f>G183+G185+G187+G189+G191</f>
        <v>1397.1</v>
      </c>
      <c r="H182" s="92"/>
      <c r="I182" s="92">
        <f>I183+I185+I187+I189+I191</f>
        <v>1175</v>
      </c>
    </row>
    <row r="183" spans="1:9">
      <c r="A183" s="98" t="s">
        <v>392</v>
      </c>
      <c r="B183" s="65" t="s">
        <v>242</v>
      </c>
      <c r="C183" s="65" t="s">
        <v>344</v>
      </c>
      <c r="D183" s="60" t="s">
        <v>229</v>
      </c>
      <c r="E183" s="60" t="s">
        <v>393</v>
      </c>
      <c r="F183" s="60"/>
      <c r="G183" s="83">
        <f>G184</f>
        <v>185.4</v>
      </c>
      <c r="H183" s="83"/>
      <c r="I183" s="83">
        <f>I184</f>
        <v>144.6</v>
      </c>
    </row>
    <row r="184" spans="1:9" ht="24">
      <c r="A184" s="98" t="s">
        <v>239</v>
      </c>
      <c r="B184" s="65" t="s">
        <v>242</v>
      </c>
      <c r="C184" s="65" t="s">
        <v>344</v>
      </c>
      <c r="D184" s="60" t="s">
        <v>229</v>
      </c>
      <c r="E184" s="60" t="s">
        <v>393</v>
      </c>
      <c r="F184" s="60" t="s">
        <v>240</v>
      </c>
      <c r="G184" s="83">
        <v>185.4</v>
      </c>
      <c r="H184" s="83"/>
      <c r="I184" s="83">
        <v>144.6</v>
      </c>
    </row>
    <row r="185" spans="1:9">
      <c r="A185" s="98" t="s">
        <v>394</v>
      </c>
      <c r="B185" s="65" t="s">
        <v>242</v>
      </c>
      <c r="C185" s="65" t="s">
        <v>344</v>
      </c>
      <c r="D185" s="60" t="s">
        <v>229</v>
      </c>
      <c r="E185" s="60" t="s">
        <v>395</v>
      </c>
      <c r="F185" s="60"/>
      <c r="G185" s="83">
        <f>G186</f>
        <v>189</v>
      </c>
      <c r="H185" s="83"/>
      <c r="I185" s="83">
        <f>I186</f>
        <v>180.1</v>
      </c>
    </row>
    <row r="186" spans="1:9" ht="24">
      <c r="A186" s="98" t="s">
        <v>239</v>
      </c>
      <c r="B186" s="65" t="s">
        <v>242</v>
      </c>
      <c r="C186" s="65" t="s">
        <v>344</v>
      </c>
      <c r="D186" s="60" t="s">
        <v>229</v>
      </c>
      <c r="E186" s="60" t="s">
        <v>395</v>
      </c>
      <c r="F186" s="60" t="s">
        <v>240</v>
      </c>
      <c r="G186" s="83">
        <v>189</v>
      </c>
      <c r="H186" s="83"/>
      <c r="I186" s="83">
        <v>180.1</v>
      </c>
    </row>
    <row r="187" spans="1:9">
      <c r="A187" s="98" t="s">
        <v>396</v>
      </c>
      <c r="B187" s="65" t="s">
        <v>242</v>
      </c>
      <c r="C187" s="65" t="s">
        <v>344</v>
      </c>
      <c r="D187" s="60" t="s">
        <v>229</v>
      </c>
      <c r="E187" s="60" t="s">
        <v>397</v>
      </c>
      <c r="F187" s="60"/>
      <c r="G187" s="83">
        <f>G188</f>
        <v>50</v>
      </c>
      <c r="H187" s="83"/>
      <c r="I187" s="83">
        <f>I188</f>
        <v>50</v>
      </c>
    </row>
    <row r="188" spans="1:9" ht="24">
      <c r="A188" s="98" t="s">
        <v>239</v>
      </c>
      <c r="B188" s="65" t="s">
        <v>242</v>
      </c>
      <c r="C188" s="65" t="s">
        <v>344</v>
      </c>
      <c r="D188" s="60" t="s">
        <v>229</v>
      </c>
      <c r="E188" s="60" t="s">
        <v>397</v>
      </c>
      <c r="F188" s="60" t="s">
        <v>240</v>
      </c>
      <c r="G188" s="83">
        <v>50</v>
      </c>
      <c r="H188" s="83"/>
      <c r="I188" s="83">
        <v>50</v>
      </c>
    </row>
    <row r="189" spans="1:9">
      <c r="A189" s="98" t="s">
        <v>398</v>
      </c>
      <c r="B189" s="65" t="s">
        <v>242</v>
      </c>
      <c r="C189" s="65" t="s">
        <v>344</v>
      </c>
      <c r="D189" s="60" t="s">
        <v>229</v>
      </c>
      <c r="E189" s="60" t="s">
        <v>399</v>
      </c>
      <c r="F189" s="60"/>
      <c r="G189" s="83">
        <f>G190</f>
        <v>532.70000000000005</v>
      </c>
      <c r="H189" s="83"/>
      <c r="I189" s="83">
        <f>I190</f>
        <v>360.3</v>
      </c>
    </row>
    <row r="190" spans="1:9" ht="24">
      <c r="A190" s="98" t="s">
        <v>239</v>
      </c>
      <c r="B190" s="65" t="s">
        <v>242</v>
      </c>
      <c r="C190" s="65" t="s">
        <v>344</v>
      </c>
      <c r="D190" s="60" t="s">
        <v>229</v>
      </c>
      <c r="E190" s="60" t="s">
        <v>399</v>
      </c>
      <c r="F190" s="60" t="s">
        <v>240</v>
      </c>
      <c r="G190" s="83">
        <v>532.70000000000005</v>
      </c>
      <c r="H190" s="83"/>
      <c r="I190" s="83">
        <v>360.3</v>
      </c>
    </row>
    <row r="191" spans="1:9" ht="24">
      <c r="A191" s="98" t="s">
        <v>400</v>
      </c>
      <c r="B191" s="65" t="s">
        <v>242</v>
      </c>
      <c r="C191" s="65" t="s">
        <v>344</v>
      </c>
      <c r="D191" s="60" t="s">
        <v>229</v>
      </c>
      <c r="E191" s="60" t="s">
        <v>401</v>
      </c>
      <c r="F191" s="60"/>
      <c r="G191" s="83">
        <f t="shared" ref="G191:I192" si="19">G192</f>
        <v>440</v>
      </c>
      <c r="H191" s="83"/>
      <c r="I191" s="83">
        <f t="shared" si="19"/>
        <v>440</v>
      </c>
    </row>
    <row r="192" spans="1:9" ht="24">
      <c r="A192" s="98" t="s">
        <v>402</v>
      </c>
      <c r="B192" s="65" t="s">
        <v>242</v>
      </c>
      <c r="C192" s="65" t="s">
        <v>344</v>
      </c>
      <c r="D192" s="60" t="s">
        <v>229</v>
      </c>
      <c r="E192" s="60" t="s">
        <v>401</v>
      </c>
      <c r="F192" s="60"/>
      <c r="G192" s="83">
        <f t="shared" si="19"/>
        <v>440</v>
      </c>
      <c r="H192" s="83"/>
      <c r="I192" s="83">
        <f t="shared" si="19"/>
        <v>440</v>
      </c>
    </row>
    <row r="193" spans="1:11" ht="25.5">
      <c r="A193" s="64" t="s">
        <v>239</v>
      </c>
      <c r="B193" s="65" t="s">
        <v>242</v>
      </c>
      <c r="C193" s="65" t="s">
        <v>344</v>
      </c>
      <c r="D193" s="60" t="s">
        <v>229</v>
      </c>
      <c r="E193" s="60" t="s">
        <v>401</v>
      </c>
      <c r="F193" s="60" t="s">
        <v>240</v>
      </c>
      <c r="G193" s="83">
        <v>440</v>
      </c>
      <c r="H193" s="83"/>
      <c r="I193" s="83">
        <v>440</v>
      </c>
    </row>
    <row r="194" spans="1:11">
      <c r="A194" s="57" t="s">
        <v>224</v>
      </c>
      <c r="B194" s="59" t="s">
        <v>242</v>
      </c>
      <c r="C194" s="59" t="s">
        <v>344</v>
      </c>
      <c r="D194" s="63" t="s">
        <v>229</v>
      </c>
      <c r="E194" s="63" t="s">
        <v>225</v>
      </c>
      <c r="F194" s="63"/>
      <c r="G194" s="92">
        <f>G195+G198+G201</f>
        <v>865.9</v>
      </c>
      <c r="H194" s="92"/>
      <c r="I194" s="92">
        <f>I195+I198+I201</f>
        <v>865.8</v>
      </c>
    </row>
    <row r="195" spans="1:11" ht="50.45" customHeight="1">
      <c r="A195" s="98" t="s">
        <v>403</v>
      </c>
      <c r="B195" s="65" t="s">
        <v>242</v>
      </c>
      <c r="C195" s="65" t="s">
        <v>344</v>
      </c>
      <c r="D195" s="60" t="s">
        <v>229</v>
      </c>
      <c r="E195" s="60" t="s">
        <v>282</v>
      </c>
      <c r="F195" s="63"/>
      <c r="G195" s="83">
        <v>462</v>
      </c>
      <c r="H195" s="83"/>
      <c r="I195" s="83">
        <v>462</v>
      </c>
    </row>
    <row r="196" spans="1:11" ht="28.9" hidden="1" customHeight="1">
      <c r="A196" s="98"/>
      <c r="B196" s="65"/>
      <c r="C196" s="65"/>
      <c r="D196" s="60"/>
      <c r="E196" s="60"/>
      <c r="F196" s="63"/>
      <c r="G196" s="83"/>
      <c r="H196" s="83"/>
      <c r="I196" s="83"/>
    </row>
    <row r="197" spans="1:11" ht="28.9" customHeight="1">
      <c r="A197" s="98" t="s">
        <v>239</v>
      </c>
      <c r="B197" s="65" t="s">
        <v>242</v>
      </c>
      <c r="C197" s="65" t="s">
        <v>344</v>
      </c>
      <c r="D197" s="60" t="s">
        <v>229</v>
      </c>
      <c r="E197" s="60" t="s">
        <v>282</v>
      </c>
      <c r="F197" s="60" t="s">
        <v>240</v>
      </c>
      <c r="G197" s="83">
        <f>G195</f>
        <v>462</v>
      </c>
      <c r="H197" s="83"/>
      <c r="I197" s="83">
        <f>I195</f>
        <v>462</v>
      </c>
    </row>
    <row r="198" spans="1:11" ht="40.15" customHeight="1">
      <c r="A198" s="113" t="s">
        <v>404</v>
      </c>
      <c r="B198" s="65" t="s">
        <v>242</v>
      </c>
      <c r="C198" s="65" t="s">
        <v>344</v>
      </c>
      <c r="D198" s="60" t="s">
        <v>229</v>
      </c>
      <c r="E198" s="60" t="s">
        <v>284</v>
      </c>
      <c r="F198" s="60"/>
      <c r="G198" s="83">
        <v>308</v>
      </c>
      <c r="H198" s="83"/>
      <c r="I198" s="83">
        <v>308</v>
      </c>
    </row>
    <row r="199" spans="1:11" hidden="1">
      <c r="A199" s="98"/>
      <c r="B199" s="65"/>
      <c r="C199" s="65"/>
      <c r="D199" s="60"/>
      <c r="E199" s="60"/>
      <c r="F199" s="60"/>
      <c r="G199" s="83"/>
      <c r="H199" s="83"/>
      <c r="I199" s="83"/>
    </row>
    <row r="200" spans="1:11" ht="25.5">
      <c r="A200" s="64" t="s">
        <v>239</v>
      </c>
      <c r="B200" s="65" t="s">
        <v>242</v>
      </c>
      <c r="C200" s="65" t="s">
        <v>344</v>
      </c>
      <c r="D200" s="60" t="s">
        <v>229</v>
      </c>
      <c r="E200" s="60" t="s">
        <v>284</v>
      </c>
      <c r="F200" s="60" t="s">
        <v>240</v>
      </c>
      <c r="G200" s="83">
        <f>G198</f>
        <v>308</v>
      </c>
      <c r="H200" s="83"/>
      <c r="I200" s="83">
        <f>I198</f>
        <v>308</v>
      </c>
    </row>
    <row r="201" spans="1:11">
      <c r="A201" s="57" t="s">
        <v>405</v>
      </c>
      <c r="B201" s="59" t="s">
        <v>242</v>
      </c>
      <c r="C201" s="59" t="s">
        <v>344</v>
      </c>
      <c r="D201" s="63" t="s">
        <v>229</v>
      </c>
      <c r="E201" s="63" t="s">
        <v>406</v>
      </c>
      <c r="F201" s="63"/>
      <c r="G201" s="92">
        <f>G202+G204+G206+G208</f>
        <v>95.9</v>
      </c>
      <c r="H201" s="92"/>
      <c r="I201" s="92">
        <f>I202+I204+I206+I208</f>
        <v>95.8</v>
      </c>
    </row>
    <row r="202" spans="1:11">
      <c r="A202" s="98" t="s">
        <v>392</v>
      </c>
      <c r="B202" s="65" t="s">
        <v>242</v>
      </c>
      <c r="C202" s="65" t="s">
        <v>344</v>
      </c>
      <c r="D202" s="60" t="s">
        <v>229</v>
      </c>
      <c r="E202" s="60" t="s">
        <v>407</v>
      </c>
      <c r="F202" s="63"/>
      <c r="G202" s="83">
        <f>G203</f>
        <v>10.6</v>
      </c>
      <c r="H202" s="83"/>
      <c r="I202" s="83">
        <f>I203</f>
        <v>10.5</v>
      </c>
    </row>
    <row r="203" spans="1:11" ht="24">
      <c r="A203" s="98" t="s">
        <v>239</v>
      </c>
      <c r="B203" s="65" t="s">
        <v>242</v>
      </c>
      <c r="C203" s="65" t="s">
        <v>344</v>
      </c>
      <c r="D203" s="60" t="s">
        <v>229</v>
      </c>
      <c r="E203" s="60" t="s">
        <v>407</v>
      </c>
      <c r="F203" s="60" t="s">
        <v>240</v>
      </c>
      <c r="G203" s="83">
        <v>10.6</v>
      </c>
      <c r="H203" s="83"/>
      <c r="I203" s="83">
        <v>10.5</v>
      </c>
    </row>
    <row r="204" spans="1:11" hidden="1">
      <c r="A204" s="98"/>
      <c r="B204" s="65"/>
      <c r="C204" s="65"/>
      <c r="D204" s="60"/>
      <c r="E204" s="60"/>
      <c r="F204" s="60"/>
      <c r="G204" s="83"/>
      <c r="H204" s="83"/>
      <c r="I204" s="83"/>
    </row>
    <row r="205" spans="1:11" hidden="1">
      <c r="A205" s="98"/>
      <c r="B205" s="58"/>
      <c r="C205" s="65"/>
      <c r="D205" s="60"/>
      <c r="E205" s="60"/>
      <c r="F205" s="60"/>
      <c r="G205" s="83"/>
      <c r="H205" s="83"/>
      <c r="I205" s="83"/>
    </row>
    <row r="206" spans="1:11" hidden="1">
      <c r="A206" s="98"/>
      <c r="B206" s="58"/>
      <c r="C206" s="65"/>
      <c r="D206" s="60"/>
      <c r="E206" s="60"/>
      <c r="F206" s="60"/>
      <c r="G206" s="83"/>
      <c r="H206" s="83"/>
      <c r="I206" s="83"/>
    </row>
    <row r="207" spans="1:11" hidden="1">
      <c r="A207" s="98"/>
      <c r="B207" s="58"/>
      <c r="C207" s="65"/>
      <c r="D207" s="60"/>
      <c r="E207" s="60"/>
      <c r="F207" s="60"/>
      <c r="G207" s="83"/>
      <c r="H207" s="83"/>
      <c r="I207" s="83"/>
      <c r="K207" s="86"/>
    </row>
    <row r="208" spans="1:11" ht="15" customHeight="1">
      <c r="A208" s="98" t="s">
        <v>398</v>
      </c>
      <c r="B208" s="58">
        <v>630</v>
      </c>
      <c r="C208" s="65" t="s">
        <v>344</v>
      </c>
      <c r="D208" s="60" t="s">
        <v>229</v>
      </c>
      <c r="E208" s="60" t="s">
        <v>408</v>
      </c>
      <c r="F208" s="60"/>
      <c r="G208" s="83">
        <f>G209</f>
        <v>85.3</v>
      </c>
      <c r="H208" s="83"/>
      <c r="I208" s="83">
        <f>I209</f>
        <v>85.3</v>
      </c>
      <c r="K208" s="86"/>
    </row>
    <row r="209" spans="1:11" ht="24">
      <c r="A209" s="98" t="s">
        <v>239</v>
      </c>
      <c r="B209" s="58">
        <v>630</v>
      </c>
      <c r="C209" s="65" t="s">
        <v>344</v>
      </c>
      <c r="D209" s="60" t="s">
        <v>229</v>
      </c>
      <c r="E209" s="60" t="s">
        <v>408</v>
      </c>
      <c r="F209" s="60" t="s">
        <v>240</v>
      </c>
      <c r="G209" s="83">
        <v>85.3</v>
      </c>
      <c r="H209" s="83"/>
      <c r="I209" s="83">
        <v>85.3</v>
      </c>
      <c r="K209" s="86"/>
    </row>
    <row r="210" spans="1:11" ht="27.75" customHeight="1">
      <c r="A210" s="57" t="s">
        <v>409</v>
      </c>
      <c r="B210" s="62">
        <v>630</v>
      </c>
      <c r="C210" s="59" t="s">
        <v>344</v>
      </c>
      <c r="D210" s="63" t="s">
        <v>344</v>
      </c>
      <c r="E210" s="63"/>
      <c r="F210" s="63"/>
      <c r="G210" s="61">
        <f t="shared" ref="G210:I211" si="20">G211</f>
        <v>299.7</v>
      </c>
      <c r="H210" s="92"/>
      <c r="I210" s="92">
        <f t="shared" si="20"/>
        <v>259.39999999999998</v>
      </c>
      <c r="K210" s="86"/>
    </row>
    <row r="211" spans="1:11" ht="27" customHeight="1">
      <c r="A211" s="98" t="s">
        <v>179</v>
      </c>
      <c r="B211" s="58">
        <v>630</v>
      </c>
      <c r="C211" s="65" t="s">
        <v>344</v>
      </c>
      <c r="D211" s="60" t="s">
        <v>344</v>
      </c>
      <c r="E211" s="60" t="s">
        <v>410</v>
      </c>
      <c r="F211" s="60"/>
      <c r="G211" s="66">
        <f t="shared" si="20"/>
        <v>299.7</v>
      </c>
      <c r="H211" s="83"/>
      <c r="I211" s="83">
        <f t="shared" si="20"/>
        <v>259.39999999999998</v>
      </c>
    </row>
    <row r="212" spans="1:11">
      <c r="A212" s="98" t="s">
        <v>251</v>
      </c>
      <c r="B212" s="58">
        <v>630</v>
      </c>
      <c r="C212" s="65" t="s">
        <v>344</v>
      </c>
      <c r="D212" s="60" t="s">
        <v>344</v>
      </c>
      <c r="E212" s="60" t="s">
        <v>410</v>
      </c>
      <c r="F212" s="60" t="s">
        <v>252</v>
      </c>
      <c r="G212" s="66">
        <v>299.7</v>
      </c>
      <c r="H212" s="83"/>
      <c r="I212" s="83">
        <v>259.39999999999998</v>
      </c>
      <c r="K212" s="86"/>
    </row>
    <row r="213" spans="1:11">
      <c r="A213" s="116" t="s">
        <v>411</v>
      </c>
      <c r="B213" s="62">
        <v>630</v>
      </c>
      <c r="C213" s="59" t="s">
        <v>412</v>
      </c>
      <c r="D213" s="63" t="s">
        <v>300</v>
      </c>
      <c r="E213" s="63"/>
      <c r="F213" s="63"/>
      <c r="G213" s="61">
        <f>G214+G217</f>
        <v>165.5</v>
      </c>
      <c r="H213" s="92"/>
      <c r="I213" s="92">
        <f>I214+I217</f>
        <v>165.5</v>
      </c>
      <c r="K213" s="86"/>
    </row>
    <row r="214" spans="1:11" ht="25.5">
      <c r="A214" s="116" t="s">
        <v>413</v>
      </c>
      <c r="B214" s="62">
        <v>630</v>
      </c>
      <c r="C214" s="59" t="s">
        <v>412</v>
      </c>
      <c r="D214" s="63" t="s">
        <v>344</v>
      </c>
      <c r="E214" s="63"/>
      <c r="F214" s="63"/>
      <c r="G214" s="61">
        <f t="shared" ref="G214:I215" si="21">G215</f>
        <v>35.5</v>
      </c>
      <c r="H214" s="92"/>
      <c r="I214" s="92">
        <f t="shared" si="21"/>
        <v>35.5</v>
      </c>
      <c r="K214" s="86"/>
    </row>
    <row r="215" spans="1:11" ht="25.5">
      <c r="A215" s="117" t="s">
        <v>220</v>
      </c>
      <c r="B215" s="58">
        <v>630</v>
      </c>
      <c r="C215" s="65" t="s">
        <v>412</v>
      </c>
      <c r="D215" s="60" t="s">
        <v>344</v>
      </c>
      <c r="E215" s="60" t="s">
        <v>250</v>
      </c>
      <c r="F215" s="60"/>
      <c r="G215" s="66">
        <f t="shared" si="21"/>
        <v>35.5</v>
      </c>
      <c r="H215" s="83"/>
      <c r="I215" s="83">
        <f t="shared" si="21"/>
        <v>35.5</v>
      </c>
      <c r="K215" s="86"/>
    </row>
    <row r="216" spans="1:11" ht="25.5">
      <c r="A216" s="117" t="s">
        <v>239</v>
      </c>
      <c r="B216" s="58">
        <v>630</v>
      </c>
      <c r="C216" s="65" t="s">
        <v>412</v>
      </c>
      <c r="D216" s="60" t="s">
        <v>344</v>
      </c>
      <c r="E216" s="60" t="s">
        <v>250</v>
      </c>
      <c r="F216" s="60" t="s">
        <v>240</v>
      </c>
      <c r="G216" s="66">
        <v>35.5</v>
      </c>
      <c r="H216" s="83"/>
      <c r="I216" s="83">
        <v>35.5</v>
      </c>
      <c r="K216" s="86"/>
    </row>
    <row r="217" spans="1:11">
      <c r="A217" s="57" t="s">
        <v>414</v>
      </c>
      <c r="B217" s="62">
        <v>630</v>
      </c>
      <c r="C217" s="118" t="s">
        <v>412</v>
      </c>
      <c r="D217" s="119" t="s">
        <v>412</v>
      </c>
      <c r="E217" s="119"/>
      <c r="F217" s="63"/>
      <c r="G217" s="120">
        <f>G218</f>
        <v>130</v>
      </c>
      <c r="H217" s="92"/>
      <c r="I217" s="92">
        <f t="shared" ref="G217:I218" si="22">I218</f>
        <v>130</v>
      </c>
    </row>
    <row r="218" spans="1:11" ht="38.25">
      <c r="A218" s="57" t="s">
        <v>415</v>
      </c>
      <c r="B218" s="62">
        <v>630</v>
      </c>
      <c r="C218" s="59" t="s">
        <v>412</v>
      </c>
      <c r="D218" s="63" t="s">
        <v>412</v>
      </c>
      <c r="E218" s="121" t="s">
        <v>416</v>
      </c>
      <c r="F218" s="63"/>
      <c r="G218" s="61">
        <f t="shared" si="22"/>
        <v>130</v>
      </c>
      <c r="H218" s="92"/>
      <c r="I218" s="92">
        <f t="shared" si="22"/>
        <v>130</v>
      </c>
    </row>
    <row r="219" spans="1:11" ht="38.25" customHeight="1">
      <c r="A219" s="98" t="s">
        <v>417</v>
      </c>
      <c r="B219" s="58">
        <v>630</v>
      </c>
      <c r="C219" s="65" t="s">
        <v>412</v>
      </c>
      <c r="D219" s="60" t="s">
        <v>412</v>
      </c>
      <c r="E219" s="76" t="s">
        <v>418</v>
      </c>
      <c r="F219" s="60"/>
      <c r="G219" s="66">
        <f>G220</f>
        <v>130</v>
      </c>
      <c r="H219" s="83"/>
      <c r="I219" s="83">
        <f>I220</f>
        <v>130</v>
      </c>
    </row>
    <row r="220" spans="1:11" ht="24">
      <c r="A220" s="98" t="s">
        <v>239</v>
      </c>
      <c r="B220" s="58">
        <v>630</v>
      </c>
      <c r="C220" s="65" t="s">
        <v>412</v>
      </c>
      <c r="D220" s="196" t="s">
        <v>412</v>
      </c>
      <c r="E220" s="60" t="s">
        <v>419</v>
      </c>
      <c r="F220" s="60" t="s">
        <v>240</v>
      </c>
      <c r="G220" s="66">
        <v>130</v>
      </c>
      <c r="H220" s="83"/>
      <c r="I220" s="83">
        <v>130</v>
      </c>
    </row>
    <row r="221" spans="1:11">
      <c r="A221" s="116" t="s">
        <v>420</v>
      </c>
      <c r="B221" s="62">
        <v>630</v>
      </c>
      <c r="C221" s="59" t="s">
        <v>315</v>
      </c>
      <c r="D221" s="195" t="s">
        <v>300</v>
      </c>
      <c r="E221" s="63"/>
      <c r="F221" s="63"/>
      <c r="G221" s="61">
        <f>G222+G229</f>
        <v>2467.1</v>
      </c>
      <c r="H221" s="92"/>
      <c r="I221" s="92">
        <f>I222+I229</f>
        <v>2467</v>
      </c>
    </row>
    <row r="222" spans="1:11">
      <c r="A222" s="57" t="s">
        <v>421</v>
      </c>
      <c r="B222" s="62">
        <v>630</v>
      </c>
      <c r="C222" s="118" t="s">
        <v>315</v>
      </c>
      <c r="D222" s="119" t="s">
        <v>215</v>
      </c>
      <c r="E222" s="119"/>
      <c r="F222" s="63"/>
      <c r="G222" s="120">
        <f t="shared" ref="G222:I223" si="23">G223</f>
        <v>2363.3000000000002</v>
      </c>
      <c r="H222" s="92"/>
      <c r="I222" s="92">
        <f t="shared" si="23"/>
        <v>2363.3000000000002</v>
      </c>
    </row>
    <row r="223" spans="1:11" ht="36">
      <c r="A223" s="98" t="s">
        <v>422</v>
      </c>
      <c r="B223" s="58">
        <v>630</v>
      </c>
      <c r="C223" s="59" t="s">
        <v>315</v>
      </c>
      <c r="D223" s="63" t="s">
        <v>215</v>
      </c>
      <c r="E223" s="196" t="s">
        <v>245</v>
      </c>
      <c r="F223" s="60"/>
      <c r="G223" s="83">
        <f>G224</f>
        <v>2363.3000000000002</v>
      </c>
      <c r="H223" s="83"/>
      <c r="I223" s="83">
        <f t="shared" si="23"/>
        <v>2363.3000000000002</v>
      </c>
    </row>
    <row r="224" spans="1:11" ht="36.6" customHeight="1">
      <c r="A224" s="98" t="s">
        <v>423</v>
      </c>
      <c r="B224" s="58">
        <v>630</v>
      </c>
      <c r="C224" s="65" t="s">
        <v>315</v>
      </c>
      <c r="D224" s="196" t="s">
        <v>215</v>
      </c>
      <c r="E224" s="60" t="s">
        <v>424</v>
      </c>
      <c r="F224" s="60"/>
      <c r="G224" s="66">
        <f>G225+G227</f>
        <v>2363.3000000000002</v>
      </c>
      <c r="H224" s="66"/>
      <c r="I224" s="66">
        <f>I225+I227</f>
        <v>2363.3000000000002</v>
      </c>
    </row>
    <row r="225" spans="1:12" ht="24">
      <c r="A225" s="98" t="s">
        <v>425</v>
      </c>
      <c r="B225" s="58">
        <v>630</v>
      </c>
      <c r="C225" s="65" t="s">
        <v>315</v>
      </c>
      <c r="D225" s="60" t="s">
        <v>215</v>
      </c>
      <c r="E225" s="60" t="s">
        <v>426</v>
      </c>
      <c r="F225" s="60"/>
      <c r="G225" s="66">
        <f>G226</f>
        <v>1595.9</v>
      </c>
      <c r="H225" s="66"/>
      <c r="I225" s="66">
        <f>I226</f>
        <v>1595.9</v>
      </c>
    </row>
    <row r="226" spans="1:12">
      <c r="A226" s="98" t="s">
        <v>427</v>
      </c>
      <c r="B226" s="58">
        <v>630</v>
      </c>
      <c r="C226" s="65" t="s">
        <v>315</v>
      </c>
      <c r="D226" s="60" t="s">
        <v>215</v>
      </c>
      <c r="E226" s="60" t="s">
        <v>426</v>
      </c>
      <c r="F226" s="60" t="s">
        <v>428</v>
      </c>
      <c r="G226" s="66">
        <v>1595.9</v>
      </c>
      <c r="H226" s="83"/>
      <c r="I226" s="83">
        <v>1595.9</v>
      </c>
    </row>
    <row r="227" spans="1:12" ht="26.25" customHeight="1">
      <c r="A227" s="98" t="s">
        <v>429</v>
      </c>
      <c r="B227" s="58">
        <v>630</v>
      </c>
      <c r="C227" s="65" t="s">
        <v>315</v>
      </c>
      <c r="D227" s="60" t="s">
        <v>215</v>
      </c>
      <c r="E227" s="60" t="s">
        <v>430</v>
      </c>
      <c r="F227" s="60"/>
      <c r="G227" s="66">
        <f>G228</f>
        <v>767.4</v>
      </c>
      <c r="H227" s="83"/>
      <c r="I227" s="83">
        <f>I228</f>
        <v>767.4</v>
      </c>
    </row>
    <row r="228" spans="1:12" ht="14.25" customHeight="1">
      <c r="A228" s="98" t="s">
        <v>427</v>
      </c>
      <c r="B228" s="58">
        <v>630</v>
      </c>
      <c r="C228" s="65" t="s">
        <v>315</v>
      </c>
      <c r="D228" s="60" t="s">
        <v>215</v>
      </c>
      <c r="E228" s="60" t="s">
        <v>430</v>
      </c>
      <c r="F228" s="60" t="s">
        <v>428</v>
      </c>
      <c r="G228" s="66">
        <v>767.4</v>
      </c>
      <c r="H228" s="83"/>
      <c r="I228" s="83">
        <v>767.4</v>
      </c>
    </row>
    <row r="229" spans="1:12">
      <c r="A229" s="122" t="s">
        <v>431</v>
      </c>
      <c r="B229" s="62">
        <v>630</v>
      </c>
      <c r="C229" s="59" t="s">
        <v>315</v>
      </c>
      <c r="D229" s="63" t="s">
        <v>229</v>
      </c>
      <c r="E229" s="63"/>
      <c r="F229" s="63"/>
      <c r="G229" s="61">
        <f>G230+G233</f>
        <v>103.8</v>
      </c>
      <c r="H229" s="102"/>
      <c r="I229" s="92">
        <f>I230+I233</f>
        <v>103.7</v>
      </c>
    </row>
    <row r="230" spans="1:12" ht="15" hidden="1" customHeight="1">
      <c r="A230" s="123" t="s">
        <v>432</v>
      </c>
      <c r="B230" s="62">
        <v>630</v>
      </c>
      <c r="C230" s="118" t="s">
        <v>315</v>
      </c>
      <c r="D230" s="119" t="s">
        <v>229</v>
      </c>
      <c r="E230" s="124" t="s">
        <v>264</v>
      </c>
      <c r="F230" s="63"/>
      <c r="G230" s="61">
        <f t="shared" ref="G230:I231" si="24">G231</f>
        <v>0</v>
      </c>
      <c r="H230" s="102"/>
      <c r="I230" s="102">
        <f t="shared" si="24"/>
        <v>0</v>
      </c>
    </row>
    <row r="231" spans="1:12" hidden="1">
      <c r="A231" s="125" t="s">
        <v>433</v>
      </c>
      <c r="B231" s="58">
        <v>630</v>
      </c>
      <c r="C231" s="126" t="s">
        <v>315</v>
      </c>
      <c r="D231" s="127" t="s">
        <v>229</v>
      </c>
      <c r="E231" s="128" t="s">
        <v>266</v>
      </c>
      <c r="F231" s="60"/>
      <c r="G231" s="66">
        <f t="shared" si="24"/>
        <v>0</v>
      </c>
      <c r="H231" s="103"/>
      <c r="I231" s="103">
        <f t="shared" si="24"/>
        <v>0</v>
      </c>
    </row>
    <row r="232" spans="1:12" hidden="1">
      <c r="A232" s="125" t="s">
        <v>434</v>
      </c>
      <c r="B232" s="58">
        <v>630</v>
      </c>
      <c r="C232" s="126" t="s">
        <v>315</v>
      </c>
      <c r="D232" s="127" t="s">
        <v>229</v>
      </c>
      <c r="E232" s="128" t="s">
        <v>266</v>
      </c>
      <c r="F232" s="60" t="s">
        <v>428</v>
      </c>
      <c r="G232" s="66">
        <v>0</v>
      </c>
      <c r="H232" s="103"/>
      <c r="I232" s="103">
        <v>0</v>
      </c>
    </row>
    <row r="233" spans="1:12" ht="15.75" customHeight="1">
      <c r="A233" s="129" t="s">
        <v>278</v>
      </c>
      <c r="B233" s="62">
        <v>630</v>
      </c>
      <c r="C233" s="59" t="s">
        <v>315</v>
      </c>
      <c r="D233" s="63" t="s">
        <v>229</v>
      </c>
      <c r="E233" s="128" t="s">
        <v>279</v>
      </c>
      <c r="F233" s="60"/>
      <c r="G233" s="83">
        <f>G234</f>
        <v>103.8</v>
      </c>
      <c r="H233" s="102"/>
      <c r="I233" s="83">
        <f t="shared" ref="I233:I234" si="25">I234</f>
        <v>103.7</v>
      </c>
    </row>
    <row r="234" spans="1:12" ht="51" customHeight="1">
      <c r="A234" s="99" t="s">
        <v>435</v>
      </c>
      <c r="B234" s="58">
        <v>630</v>
      </c>
      <c r="C234" s="65" t="s">
        <v>315</v>
      </c>
      <c r="D234" s="60" t="s">
        <v>229</v>
      </c>
      <c r="E234" s="76" t="s">
        <v>436</v>
      </c>
      <c r="F234" s="60"/>
      <c r="G234" s="66">
        <f>G235</f>
        <v>103.8</v>
      </c>
      <c r="H234" s="103"/>
      <c r="I234" s="66">
        <f t="shared" si="25"/>
        <v>103.7</v>
      </c>
    </row>
    <row r="235" spans="1:12">
      <c r="A235" s="98" t="s">
        <v>427</v>
      </c>
      <c r="B235" s="58">
        <v>630</v>
      </c>
      <c r="C235" s="65" t="s">
        <v>315</v>
      </c>
      <c r="D235" s="60" t="s">
        <v>229</v>
      </c>
      <c r="E235" s="76" t="s">
        <v>436</v>
      </c>
      <c r="F235" s="60" t="s">
        <v>428</v>
      </c>
      <c r="G235" s="66">
        <v>103.8</v>
      </c>
      <c r="H235" s="103"/>
      <c r="I235" s="83">
        <v>103.7</v>
      </c>
    </row>
    <row r="236" spans="1:12">
      <c r="A236" s="57" t="s">
        <v>437</v>
      </c>
      <c r="B236" s="62">
        <v>630</v>
      </c>
      <c r="C236" s="118" t="s">
        <v>262</v>
      </c>
      <c r="D236" s="119" t="s">
        <v>300</v>
      </c>
      <c r="E236" s="63"/>
      <c r="F236" s="63"/>
      <c r="G236" s="92">
        <f t="shared" ref="G236:I238" si="26">G237</f>
        <v>475.3</v>
      </c>
      <c r="H236" s="92"/>
      <c r="I236" s="92">
        <f t="shared" si="26"/>
        <v>475.3</v>
      </c>
      <c r="L236" s="86"/>
    </row>
    <row r="237" spans="1:12">
      <c r="A237" s="57" t="s">
        <v>438</v>
      </c>
      <c r="B237" s="62">
        <v>630</v>
      </c>
      <c r="C237" s="118" t="s">
        <v>262</v>
      </c>
      <c r="D237" s="119" t="s">
        <v>215</v>
      </c>
      <c r="E237" s="63"/>
      <c r="F237" s="63"/>
      <c r="G237" s="92">
        <f t="shared" si="26"/>
        <v>475.3</v>
      </c>
      <c r="H237" s="92"/>
      <c r="I237" s="92">
        <f t="shared" si="26"/>
        <v>475.3</v>
      </c>
    </row>
    <row r="238" spans="1:12" ht="37.5" customHeight="1">
      <c r="A238" s="115" t="s">
        <v>439</v>
      </c>
      <c r="B238" s="58">
        <v>630</v>
      </c>
      <c r="C238" s="126" t="s">
        <v>262</v>
      </c>
      <c r="D238" s="127" t="s">
        <v>215</v>
      </c>
      <c r="E238" s="121" t="s">
        <v>440</v>
      </c>
      <c r="F238" s="60"/>
      <c r="G238" s="83">
        <f t="shared" si="26"/>
        <v>475.3</v>
      </c>
      <c r="H238" s="83"/>
      <c r="I238" s="83">
        <f t="shared" si="26"/>
        <v>475.3</v>
      </c>
    </row>
    <row r="239" spans="1:12" ht="38.25" customHeight="1">
      <c r="A239" s="98" t="s">
        <v>441</v>
      </c>
      <c r="B239" s="58">
        <v>630</v>
      </c>
      <c r="C239" s="126" t="s">
        <v>262</v>
      </c>
      <c r="D239" s="127" t="s">
        <v>215</v>
      </c>
      <c r="E239" s="76" t="s">
        <v>442</v>
      </c>
      <c r="F239" s="60"/>
      <c r="G239" s="83">
        <f>G240</f>
        <v>475.3</v>
      </c>
      <c r="H239" s="83"/>
      <c r="I239" s="83">
        <f>I240</f>
        <v>475.3</v>
      </c>
    </row>
    <row r="240" spans="1:12" ht="24">
      <c r="A240" s="98" t="s">
        <v>239</v>
      </c>
      <c r="B240" s="58">
        <v>630</v>
      </c>
      <c r="C240" s="126" t="s">
        <v>262</v>
      </c>
      <c r="D240" s="127" t="s">
        <v>215</v>
      </c>
      <c r="E240" s="60" t="s">
        <v>442</v>
      </c>
      <c r="F240" s="60" t="s">
        <v>240</v>
      </c>
      <c r="G240" s="83">
        <v>475.3</v>
      </c>
      <c r="H240" s="83"/>
      <c r="I240" s="83">
        <v>475.3</v>
      </c>
      <c r="L240" s="86"/>
    </row>
  </sheetData>
  <mergeCells count="10">
    <mergeCell ref="A1:I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43307086614173201" right="0.23622047244094499" top="0.55118110236220497" bottom="0.35433070866141703" header="0.31496062992126" footer="0.31496062992126"/>
  <pageSetup paperSize="9" scale="85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topLeftCell="A13" workbookViewId="0">
      <selection activeCell="D10" sqref="D10"/>
    </sheetView>
  </sheetViews>
  <sheetFormatPr defaultColWidth="9" defaultRowHeight="12.75"/>
  <cols>
    <col min="1" max="1" width="51.42578125" customWidth="1"/>
    <col min="2" max="3" width="9.140625" customWidth="1"/>
    <col min="4" max="4" width="14.5703125" customWidth="1"/>
    <col min="5" max="5" width="13.28515625" customWidth="1"/>
  </cols>
  <sheetData>
    <row r="1" spans="1:8" ht="69.75" customHeight="1">
      <c r="A1" s="206" t="s">
        <v>477</v>
      </c>
      <c r="B1" s="216"/>
      <c r="C1" s="216"/>
      <c r="D1" s="216"/>
      <c r="E1" s="216"/>
      <c r="F1" s="20"/>
      <c r="G1" s="20"/>
      <c r="H1" s="20"/>
    </row>
    <row r="2" spans="1:8" ht="21" customHeight="1">
      <c r="A2" s="217" t="s">
        <v>443</v>
      </c>
      <c r="B2" s="217"/>
      <c r="C2" s="217"/>
      <c r="D2" s="217"/>
      <c r="E2" s="218"/>
    </row>
    <row r="3" spans="1:8" ht="11.25" customHeight="1">
      <c r="A3" s="221" t="s">
        <v>197</v>
      </c>
      <c r="B3" s="223" t="s">
        <v>199</v>
      </c>
      <c r="C3" s="223" t="s">
        <v>200</v>
      </c>
      <c r="D3" s="219" t="s">
        <v>444</v>
      </c>
      <c r="E3" s="220"/>
    </row>
    <row r="4" spans="1:8" ht="37.5" customHeight="1">
      <c r="A4" s="222"/>
      <c r="B4" s="224"/>
      <c r="C4" s="225"/>
      <c r="D4" s="6" t="s">
        <v>445</v>
      </c>
      <c r="E4" s="6" t="s">
        <v>446</v>
      </c>
    </row>
    <row r="5" spans="1:8">
      <c r="A5" s="21">
        <v>1</v>
      </c>
      <c r="B5" s="21" t="s">
        <v>447</v>
      </c>
      <c r="C5" s="21" t="s">
        <v>205</v>
      </c>
      <c r="D5" s="21" t="s">
        <v>206</v>
      </c>
      <c r="E5" s="21" t="s">
        <v>208</v>
      </c>
    </row>
    <row r="6" spans="1:8" ht="15.75" customHeight="1">
      <c r="A6" s="22" t="s">
        <v>448</v>
      </c>
      <c r="B6" s="23"/>
      <c r="C6" s="24"/>
      <c r="D6" s="25">
        <f>D7</f>
        <v>100541.8</v>
      </c>
      <c r="E6" s="25">
        <f>E7</f>
        <v>99320.4</v>
      </c>
    </row>
    <row r="7" spans="1:8" ht="26.25" customHeight="1">
      <c r="A7" s="26" t="s">
        <v>449</v>
      </c>
      <c r="B7" s="23"/>
      <c r="C7" s="24"/>
      <c r="D7" s="25">
        <f>D8+D15+D17+D21+D25+D30+D33+D36</f>
        <v>100541.8</v>
      </c>
      <c r="E7" s="25">
        <f>E8+E15+E17+E21+E25+E30+E33+E36</f>
        <v>99320.4</v>
      </c>
    </row>
    <row r="8" spans="1:8" ht="16.5" customHeight="1">
      <c r="A8" s="22" t="s">
        <v>214</v>
      </c>
      <c r="B8" s="23" t="s">
        <v>215</v>
      </c>
      <c r="C8" s="27"/>
      <c r="D8" s="28">
        <f>D9+D11+D14+D10+D12+D13</f>
        <v>23439.599999999999</v>
      </c>
      <c r="E8" s="28">
        <f>E9+E11+E14+E10+E12+E13</f>
        <v>22752.7</v>
      </c>
    </row>
    <row r="9" spans="1:8" ht="32.25" customHeight="1">
      <c r="A9" s="29" t="s">
        <v>216</v>
      </c>
      <c r="B9" s="30" t="s">
        <v>215</v>
      </c>
      <c r="C9" s="197" t="s">
        <v>217</v>
      </c>
      <c r="D9" s="31">
        <v>3112.7</v>
      </c>
      <c r="E9" s="31">
        <v>3063.6</v>
      </c>
    </row>
    <row r="10" spans="1:8" ht="45" customHeight="1">
      <c r="A10" s="29" t="s">
        <v>228</v>
      </c>
      <c r="B10" s="30" t="s">
        <v>215</v>
      </c>
      <c r="C10" s="24" t="s">
        <v>229</v>
      </c>
      <c r="D10" s="31">
        <v>226.1</v>
      </c>
      <c r="E10" s="31">
        <v>212.2</v>
      </c>
    </row>
    <row r="11" spans="1:8" ht="60.75" customHeight="1">
      <c r="A11" s="29" t="s">
        <v>241</v>
      </c>
      <c r="B11" s="30" t="s">
        <v>215</v>
      </c>
      <c r="C11" s="197" t="s">
        <v>243</v>
      </c>
      <c r="D11" s="31">
        <v>14861.9</v>
      </c>
      <c r="E11" s="31">
        <v>14304.3</v>
      </c>
    </row>
    <row r="12" spans="1:8" ht="46.5" customHeight="1">
      <c r="A12" s="29" t="s">
        <v>253</v>
      </c>
      <c r="B12" s="30" t="s">
        <v>215</v>
      </c>
      <c r="C12" s="24" t="s">
        <v>254</v>
      </c>
      <c r="D12" s="31">
        <v>560.9</v>
      </c>
      <c r="E12" s="31">
        <v>560.9</v>
      </c>
    </row>
    <row r="13" spans="1:8" ht="16.5" customHeight="1">
      <c r="A13" s="29" t="s">
        <v>261</v>
      </c>
      <c r="B13" s="30" t="s">
        <v>215</v>
      </c>
      <c r="C13" s="24" t="s">
        <v>262</v>
      </c>
      <c r="D13" s="31">
        <v>50</v>
      </c>
      <c r="E13" s="31">
        <v>0</v>
      </c>
    </row>
    <row r="14" spans="1:8" ht="12.75" customHeight="1">
      <c r="A14" s="32" t="s">
        <v>267</v>
      </c>
      <c r="B14" s="30" t="s">
        <v>215</v>
      </c>
      <c r="C14" s="24" t="s">
        <v>268</v>
      </c>
      <c r="D14" s="31">
        <v>4628</v>
      </c>
      <c r="E14" s="31">
        <v>4611.7</v>
      </c>
    </row>
    <row r="15" spans="1:8" ht="15" customHeight="1">
      <c r="A15" s="22" t="s">
        <v>299</v>
      </c>
      <c r="B15" s="23" t="s">
        <v>217</v>
      </c>
      <c r="C15" s="27"/>
      <c r="D15" s="28">
        <f>D16</f>
        <v>323.39999999999998</v>
      </c>
      <c r="E15" s="28">
        <f>E16</f>
        <v>323.39999999999998</v>
      </c>
    </row>
    <row r="16" spans="1:8" ht="15" customHeight="1">
      <c r="A16" s="32" t="s">
        <v>301</v>
      </c>
      <c r="B16" s="30" t="s">
        <v>217</v>
      </c>
      <c r="C16" s="24" t="s">
        <v>229</v>
      </c>
      <c r="D16" s="31">
        <v>323.39999999999998</v>
      </c>
      <c r="E16" s="31">
        <v>323.39999999999998</v>
      </c>
    </row>
    <row r="17" spans="1:5" ht="27" customHeight="1">
      <c r="A17" s="33" t="s">
        <v>304</v>
      </c>
      <c r="B17" s="23" t="s">
        <v>229</v>
      </c>
      <c r="C17" s="27"/>
      <c r="D17" s="28">
        <f>D19+D18+D20</f>
        <v>2734.5</v>
      </c>
      <c r="E17" s="28">
        <f>E19+E18+E20</f>
        <v>2664.6</v>
      </c>
    </row>
    <row r="18" spans="1:5" ht="17.25" customHeight="1">
      <c r="A18" s="34" t="s">
        <v>305</v>
      </c>
      <c r="B18" s="30" t="s">
        <v>229</v>
      </c>
      <c r="C18" s="24" t="s">
        <v>306</v>
      </c>
      <c r="D18" s="31">
        <v>2088.9</v>
      </c>
      <c r="E18" s="31">
        <v>2077.8000000000002</v>
      </c>
    </row>
    <row r="19" spans="1:5" ht="45.75" customHeight="1">
      <c r="A19" s="35" t="s">
        <v>314</v>
      </c>
      <c r="B19" s="30" t="s">
        <v>229</v>
      </c>
      <c r="C19" s="24" t="s">
        <v>315</v>
      </c>
      <c r="D19" s="31">
        <v>595.5</v>
      </c>
      <c r="E19" s="31">
        <v>536.70000000000005</v>
      </c>
    </row>
    <row r="20" spans="1:5" ht="29.25" customHeight="1">
      <c r="A20" s="36" t="s">
        <v>319</v>
      </c>
      <c r="B20" s="30" t="s">
        <v>229</v>
      </c>
      <c r="C20" s="24" t="s">
        <v>320</v>
      </c>
      <c r="D20" s="31">
        <v>50.1</v>
      </c>
      <c r="E20" s="31">
        <v>50.1</v>
      </c>
    </row>
    <row r="21" spans="1:5" ht="16.5" customHeight="1">
      <c r="A21" s="22" t="s">
        <v>321</v>
      </c>
      <c r="B21" s="23" t="s">
        <v>243</v>
      </c>
      <c r="C21" s="27"/>
      <c r="D21" s="28">
        <f>D22+D23+D24</f>
        <v>13361.6</v>
      </c>
      <c r="E21" s="28">
        <f>E22+E23+E24</f>
        <v>13240.2</v>
      </c>
    </row>
    <row r="22" spans="1:5" ht="15">
      <c r="A22" s="32" t="s">
        <v>322</v>
      </c>
      <c r="B22" s="30" t="s">
        <v>243</v>
      </c>
      <c r="C22" s="24" t="s">
        <v>323</v>
      </c>
      <c r="D22" s="31">
        <v>7331.3</v>
      </c>
      <c r="E22" s="31">
        <v>7331.1</v>
      </c>
    </row>
    <row r="23" spans="1:5" ht="18" customHeight="1">
      <c r="A23" s="32" t="s">
        <v>328</v>
      </c>
      <c r="B23" s="30" t="s">
        <v>243</v>
      </c>
      <c r="C23" s="24" t="s">
        <v>306</v>
      </c>
      <c r="D23" s="31">
        <v>6020.3</v>
      </c>
      <c r="E23" s="31">
        <v>5899.1</v>
      </c>
    </row>
    <row r="24" spans="1:5" ht="18.75" customHeight="1">
      <c r="A24" s="36" t="s">
        <v>335</v>
      </c>
      <c r="B24" s="30" t="s">
        <v>243</v>
      </c>
      <c r="C24" s="24" t="s">
        <v>336</v>
      </c>
      <c r="D24" s="31">
        <v>10</v>
      </c>
      <c r="E24" s="31">
        <v>10</v>
      </c>
    </row>
    <row r="25" spans="1:5" ht="18.75" customHeight="1">
      <c r="A25" s="37" t="s">
        <v>450</v>
      </c>
      <c r="B25" s="23" t="s">
        <v>344</v>
      </c>
      <c r="C25" s="27" t="s">
        <v>230</v>
      </c>
      <c r="D25" s="28">
        <f>D26+D27+D28+D29</f>
        <v>57574.8</v>
      </c>
      <c r="E25" s="28">
        <f>E26+E27+E28+E29</f>
        <v>57231.7</v>
      </c>
    </row>
    <row r="26" spans="1:5" ht="16.5" customHeight="1">
      <c r="A26" s="32" t="s">
        <v>345</v>
      </c>
      <c r="B26" s="30" t="s">
        <v>344</v>
      </c>
      <c r="C26" s="24" t="s">
        <v>215</v>
      </c>
      <c r="D26" s="31">
        <v>30905.599999999999</v>
      </c>
      <c r="E26" s="31">
        <v>30832.400000000001</v>
      </c>
    </row>
    <row r="27" spans="1:5" ht="17.25" customHeight="1">
      <c r="A27" s="32" t="s">
        <v>366</v>
      </c>
      <c r="B27" s="30" t="s">
        <v>344</v>
      </c>
      <c r="C27" s="24" t="s">
        <v>217</v>
      </c>
      <c r="D27" s="31">
        <v>17808.099999999999</v>
      </c>
      <c r="E27" s="31">
        <v>17803.099999999999</v>
      </c>
    </row>
    <row r="28" spans="1:5" ht="16.5" customHeight="1">
      <c r="A28" s="32" t="s">
        <v>382</v>
      </c>
      <c r="B28" s="30" t="s">
        <v>344</v>
      </c>
      <c r="C28" s="24" t="s">
        <v>229</v>
      </c>
      <c r="D28" s="31">
        <v>8561.4</v>
      </c>
      <c r="E28" s="31">
        <v>8336.7999999999993</v>
      </c>
    </row>
    <row r="29" spans="1:5" ht="27.75" customHeight="1">
      <c r="A29" s="32" t="s">
        <v>409</v>
      </c>
      <c r="B29" s="30" t="s">
        <v>344</v>
      </c>
      <c r="C29" s="24" t="s">
        <v>344</v>
      </c>
      <c r="D29" s="31">
        <v>299.7</v>
      </c>
      <c r="E29" s="31">
        <v>259.39999999999998</v>
      </c>
    </row>
    <row r="30" spans="1:5" ht="14.25" customHeight="1">
      <c r="A30" s="38" t="s">
        <v>411</v>
      </c>
      <c r="B30" s="39" t="s">
        <v>412</v>
      </c>
      <c r="C30" s="40"/>
      <c r="D30" s="41">
        <f>D31+D32</f>
        <v>165.5</v>
      </c>
      <c r="E30" s="41">
        <f>E31+E32</f>
        <v>165.5</v>
      </c>
    </row>
    <row r="31" spans="1:5" ht="26.45" customHeight="1">
      <c r="A31" s="42" t="s">
        <v>413</v>
      </c>
      <c r="B31" s="43" t="s">
        <v>412</v>
      </c>
      <c r="C31" s="44" t="s">
        <v>344</v>
      </c>
      <c r="D31" s="45">
        <v>35.5</v>
      </c>
      <c r="E31" s="45">
        <v>35.5</v>
      </c>
    </row>
    <row r="32" spans="1:5" ht="13.5" customHeight="1">
      <c r="A32" s="32" t="s">
        <v>414</v>
      </c>
      <c r="B32" s="30" t="s">
        <v>412</v>
      </c>
      <c r="C32" s="24" t="s">
        <v>412</v>
      </c>
      <c r="D32" s="31">
        <v>130</v>
      </c>
      <c r="E32" s="31">
        <v>130</v>
      </c>
    </row>
    <row r="33" spans="1:5" ht="13.5" customHeight="1">
      <c r="A33" s="38" t="s">
        <v>420</v>
      </c>
      <c r="B33" s="39" t="s">
        <v>315</v>
      </c>
      <c r="C33" s="40"/>
      <c r="D33" s="41">
        <f>D34+D35</f>
        <v>2467.1</v>
      </c>
      <c r="E33" s="41">
        <f>E34+E35</f>
        <v>2467</v>
      </c>
    </row>
    <row r="34" spans="1:5" ht="15.75" customHeight="1">
      <c r="A34" s="32" t="s">
        <v>421</v>
      </c>
      <c r="B34" s="30" t="s">
        <v>315</v>
      </c>
      <c r="C34" s="24" t="s">
        <v>215</v>
      </c>
      <c r="D34" s="31">
        <v>2363.3000000000002</v>
      </c>
      <c r="E34" s="31">
        <v>2363.3000000000002</v>
      </c>
    </row>
    <row r="35" spans="1:5" ht="12.75" customHeight="1">
      <c r="A35" s="46" t="s">
        <v>431</v>
      </c>
      <c r="B35" s="43" t="s">
        <v>315</v>
      </c>
      <c r="C35" s="44" t="s">
        <v>229</v>
      </c>
      <c r="D35" s="31">
        <v>103.8</v>
      </c>
      <c r="E35" s="31">
        <v>103.7</v>
      </c>
    </row>
    <row r="36" spans="1:5" ht="13.5" customHeight="1">
      <c r="A36" s="22" t="s">
        <v>437</v>
      </c>
      <c r="B36" s="39" t="s">
        <v>262</v>
      </c>
      <c r="C36" s="40"/>
      <c r="D36" s="28">
        <f>D37</f>
        <v>475.3</v>
      </c>
      <c r="E36" s="28">
        <f>E37</f>
        <v>475.3</v>
      </c>
    </row>
    <row r="37" spans="1:5" ht="15" customHeight="1">
      <c r="A37" s="32" t="s">
        <v>438</v>
      </c>
      <c r="B37" s="43" t="s">
        <v>262</v>
      </c>
      <c r="C37" s="44" t="s">
        <v>215</v>
      </c>
      <c r="D37" s="31">
        <v>475.3</v>
      </c>
      <c r="E37" s="31">
        <v>475.3</v>
      </c>
    </row>
    <row r="38" spans="1:5">
      <c r="A38" s="47"/>
      <c r="B38" s="48"/>
      <c r="C38" s="48"/>
      <c r="D38" s="1"/>
      <c r="E38" s="49"/>
    </row>
    <row r="39" spans="1:5">
      <c r="A39" s="47"/>
      <c r="B39" s="48"/>
      <c r="C39" s="48"/>
      <c r="D39" s="1"/>
      <c r="E39" s="49"/>
    </row>
    <row r="40" spans="1:5">
      <c r="A40" s="47"/>
      <c r="B40" s="48"/>
      <c r="C40" s="48"/>
      <c r="D40" s="1"/>
      <c r="E40" s="49"/>
    </row>
    <row r="41" spans="1:5">
      <c r="A41" s="47"/>
      <c r="B41" s="48"/>
      <c r="C41" s="48"/>
      <c r="D41" s="1"/>
      <c r="E41" s="49"/>
    </row>
    <row r="42" spans="1:5">
      <c r="E42" s="50"/>
    </row>
    <row r="43" spans="1:5">
      <c r="E43" s="50"/>
    </row>
  </sheetData>
  <mergeCells count="6">
    <mergeCell ref="A1:E1"/>
    <mergeCell ref="A2:E2"/>
    <mergeCell ref="D3:E3"/>
    <mergeCell ref="A3:A4"/>
    <mergeCell ref="B3:B4"/>
    <mergeCell ref="C3:C4"/>
  </mergeCells>
  <pageMargins left="0.7" right="0.7" top="0.75" bottom="0.75" header="0.3" footer="0.3"/>
  <pageSetup paperSize="9" scale="75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36"/>
  </sheetPr>
  <dimension ref="A1:K30"/>
  <sheetViews>
    <sheetView tabSelected="1" workbookViewId="0">
      <selection activeCell="D6" sqref="D6"/>
    </sheetView>
  </sheetViews>
  <sheetFormatPr defaultColWidth="9" defaultRowHeight="12.75"/>
  <cols>
    <col min="1" max="1" width="45.5703125" customWidth="1"/>
    <col min="2" max="2" width="24.85546875" customWidth="1"/>
    <col min="3" max="3" width="12.85546875" customWidth="1"/>
    <col min="4" max="4" width="14.85546875" customWidth="1"/>
    <col min="5" max="5" width="5.5703125" customWidth="1"/>
    <col min="6" max="6" width="9.140625" hidden="1" customWidth="1"/>
    <col min="7" max="7" width="7.5703125" customWidth="1"/>
    <col min="8" max="8" width="15.140625" customWidth="1"/>
    <col min="9" max="9" width="27" customWidth="1"/>
    <col min="10" max="10" width="15.42578125" customWidth="1"/>
  </cols>
  <sheetData>
    <row r="1" spans="1:11" ht="66.75" customHeight="1">
      <c r="A1" s="226" t="s">
        <v>478</v>
      </c>
      <c r="B1" s="226"/>
      <c r="C1" s="226"/>
      <c r="D1" s="226"/>
    </row>
    <row r="2" spans="1:11">
      <c r="A2" s="1"/>
      <c r="B2" s="1"/>
      <c r="C2" s="1"/>
      <c r="D2" s="1"/>
      <c r="J2" s="19"/>
    </row>
    <row r="3" spans="1:11" ht="25.5" customHeight="1">
      <c r="A3" s="199" t="s">
        <v>451</v>
      </c>
      <c r="B3" s="227"/>
      <c r="C3" s="227"/>
      <c r="D3" s="227"/>
      <c r="E3" s="2"/>
      <c r="F3" s="2"/>
      <c r="G3" s="2"/>
      <c r="H3" s="3"/>
      <c r="I3" s="19"/>
      <c r="J3" s="3"/>
      <c r="K3" s="3"/>
    </row>
    <row r="4" spans="1:11">
      <c r="A4" s="1"/>
      <c r="B4" s="1"/>
      <c r="C4" s="1"/>
      <c r="D4" s="4"/>
      <c r="I4" s="16"/>
    </row>
    <row r="5" spans="1:11" ht="48">
      <c r="A5" s="5" t="s">
        <v>452</v>
      </c>
      <c r="B5" s="5" t="s">
        <v>453</v>
      </c>
      <c r="C5" s="6" t="s">
        <v>454</v>
      </c>
      <c r="D5" s="7" t="s">
        <v>479</v>
      </c>
      <c r="J5" s="16"/>
    </row>
    <row r="6" spans="1:11" ht="30" customHeight="1">
      <c r="A6" s="8" t="s">
        <v>455</v>
      </c>
      <c r="B6" s="9" t="s">
        <v>456</v>
      </c>
      <c r="C6" s="10">
        <f>C7</f>
        <v>889.10000000000605</v>
      </c>
      <c r="D6" s="10">
        <f>D7</f>
        <v>-1142.3</v>
      </c>
      <c r="I6" s="16"/>
      <c r="J6" s="16"/>
    </row>
    <row r="7" spans="1:11" ht="24.75" customHeight="1">
      <c r="A7" s="8" t="s">
        <v>457</v>
      </c>
      <c r="B7" s="9" t="s">
        <v>458</v>
      </c>
      <c r="C7" s="10">
        <f>C8+C12</f>
        <v>889.10000000000605</v>
      </c>
      <c r="D7" s="10">
        <f>D8+D12</f>
        <v>-1142.3</v>
      </c>
      <c r="I7" s="16"/>
      <c r="J7" s="16"/>
    </row>
    <row r="8" spans="1:11" ht="15.75" customHeight="1">
      <c r="A8" s="11" t="s">
        <v>459</v>
      </c>
      <c r="B8" s="9" t="s">
        <v>460</v>
      </c>
      <c r="C8" s="10">
        <f t="shared" ref="C8:D10" si="0">C9</f>
        <v>-99652.7</v>
      </c>
      <c r="D8" s="10">
        <f t="shared" si="0"/>
        <v>-100462.7</v>
      </c>
      <c r="I8" s="16"/>
      <c r="J8" s="16"/>
    </row>
    <row r="9" spans="1:11" ht="15" customHeight="1">
      <c r="A9" s="12" t="s">
        <v>461</v>
      </c>
      <c r="B9" s="13" t="s">
        <v>462</v>
      </c>
      <c r="C9" s="14">
        <f t="shared" si="0"/>
        <v>-99652.7</v>
      </c>
      <c r="D9" s="14">
        <f t="shared" si="0"/>
        <v>-100462.7</v>
      </c>
      <c r="I9" s="16"/>
      <c r="J9" s="16"/>
    </row>
    <row r="10" spans="1:11" ht="24.75" customHeight="1">
      <c r="A10" s="12" t="s">
        <v>463</v>
      </c>
      <c r="B10" s="13" t="s">
        <v>464</v>
      </c>
      <c r="C10" s="14">
        <f t="shared" si="0"/>
        <v>-99652.7</v>
      </c>
      <c r="D10" s="14">
        <f t="shared" si="0"/>
        <v>-100462.7</v>
      </c>
      <c r="I10" s="16"/>
      <c r="J10" s="16"/>
    </row>
    <row r="11" spans="1:11" ht="24.75" customHeight="1">
      <c r="A11" s="12" t="s">
        <v>465</v>
      </c>
      <c r="B11" s="13" t="s">
        <v>466</v>
      </c>
      <c r="C11" s="14">
        <v>-99652.7</v>
      </c>
      <c r="D11" s="14">
        <v>-100462.7</v>
      </c>
      <c r="I11" s="16"/>
      <c r="J11" s="16"/>
    </row>
    <row r="12" spans="1:11" ht="17.25" customHeight="1">
      <c r="A12" s="8" t="s">
        <v>467</v>
      </c>
      <c r="B12" s="9" t="s">
        <v>468</v>
      </c>
      <c r="C12" s="10">
        <f t="shared" ref="C12:D14" si="1">C13</f>
        <v>100541.8</v>
      </c>
      <c r="D12" s="10">
        <f t="shared" si="1"/>
        <v>99320.4</v>
      </c>
      <c r="I12" s="16"/>
      <c r="J12" s="16"/>
    </row>
    <row r="13" spans="1:11" ht="15" customHeight="1">
      <c r="A13" s="15" t="s">
        <v>469</v>
      </c>
      <c r="B13" s="13" t="s">
        <v>470</v>
      </c>
      <c r="C13" s="14">
        <f t="shared" si="1"/>
        <v>100541.8</v>
      </c>
      <c r="D13" s="14">
        <f t="shared" si="1"/>
        <v>99320.4</v>
      </c>
      <c r="I13" s="16"/>
      <c r="J13" s="16"/>
    </row>
    <row r="14" spans="1:11" ht="25.5">
      <c r="A14" s="15" t="s">
        <v>471</v>
      </c>
      <c r="B14" s="13" t="s">
        <v>472</v>
      </c>
      <c r="C14" s="14">
        <f t="shared" si="1"/>
        <v>100541.8</v>
      </c>
      <c r="D14" s="14">
        <f t="shared" si="1"/>
        <v>99320.4</v>
      </c>
      <c r="I14" s="16"/>
      <c r="J14" s="16"/>
    </row>
    <row r="15" spans="1:11" ht="25.5">
      <c r="A15" s="15" t="s">
        <v>473</v>
      </c>
      <c r="B15" s="13" t="s">
        <v>474</v>
      </c>
      <c r="C15" s="14">
        <v>100541.8</v>
      </c>
      <c r="D15" s="14">
        <v>99320.4</v>
      </c>
      <c r="I15" s="16"/>
    </row>
    <row r="16" spans="1:11">
      <c r="A16" s="16"/>
      <c r="B16" s="16"/>
      <c r="C16" s="16"/>
      <c r="D16" s="17"/>
    </row>
    <row r="17" spans="1:8">
      <c r="A17" s="16"/>
      <c r="B17" s="16"/>
      <c r="C17" s="16"/>
      <c r="D17" s="18"/>
      <c r="E17" s="18"/>
      <c r="F17" s="18"/>
      <c r="G17" s="18"/>
      <c r="H17" s="18"/>
    </row>
    <row r="18" spans="1:8">
      <c r="A18" s="16"/>
      <c r="B18" s="16"/>
      <c r="C18" s="16"/>
      <c r="D18" s="18"/>
      <c r="E18" s="18"/>
      <c r="F18" s="18"/>
      <c r="G18" s="18"/>
      <c r="H18" s="18"/>
    </row>
    <row r="19" spans="1:8">
      <c r="A19" s="16"/>
      <c r="B19" s="16"/>
      <c r="C19" s="16"/>
      <c r="D19" s="18"/>
      <c r="E19" s="18"/>
      <c r="F19" s="18"/>
      <c r="G19" s="18"/>
      <c r="H19" s="18"/>
    </row>
    <row r="20" spans="1:8">
      <c r="A20" s="16"/>
      <c r="B20" s="16"/>
      <c r="C20" s="16"/>
      <c r="D20" s="18"/>
      <c r="E20" s="18"/>
      <c r="F20" s="18"/>
      <c r="G20" s="18"/>
      <c r="H20" s="18"/>
    </row>
    <row r="21" spans="1:8">
      <c r="A21" s="16"/>
      <c r="B21" s="16"/>
      <c r="C21" s="16"/>
      <c r="D21" s="16"/>
      <c r="E21" s="16"/>
      <c r="F21" s="16"/>
      <c r="G21" s="16"/>
      <c r="H21" s="16"/>
    </row>
    <row r="22" spans="1:8">
      <c r="A22" s="16"/>
      <c r="B22" s="16"/>
      <c r="C22" s="16"/>
      <c r="D22" s="16"/>
      <c r="E22" s="16"/>
      <c r="F22" s="16"/>
      <c r="G22" s="16"/>
      <c r="H22" s="16"/>
    </row>
    <row r="23" spans="1:8">
      <c r="A23" s="16"/>
      <c r="B23" s="16"/>
      <c r="C23" s="16"/>
      <c r="D23" s="16"/>
      <c r="E23" s="16"/>
      <c r="F23" s="16"/>
      <c r="G23" s="16"/>
      <c r="H23" s="16"/>
    </row>
    <row r="24" spans="1:8">
      <c r="A24" s="16"/>
      <c r="B24" s="16"/>
      <c r="C24" s="16"/>
      <c r="D24" s="16"/>
      <c r="E24" s="16"/>
      <c r="F24" s="16"/>
      <c r="G24" s="16"/>
      <c r="H24" s="16"/>
    </row>
    <row r="25" spans="1:8">
      <c r="A25" s="16"/>
      <c r="B25" s="16"/>
      <c r="C25" s="16"/>
      <c r="D25" s="16"/>
      <c r="E25" s="16"/>
      <c r="F25" s="16"/>
      <c r="G25" s="16"/>
      <c r="H25" s="16"/>
    </row>
    <row r="26" spans="1:8">
      <c r="A26" s="16"/>
      <c r="B26" s="16"/>
      <c r="C26" s="16"/>
      <c r="D26" s="16"/>
      <c r="E26" s="16"/>
      <c r="F26" s="16"/>
      <c r="G26" s="16"/>
      <c r="H26" s="16"/>
    </row>
    <row r="27" spans="1:8">
      <c r="A27" s="16"/>
      <c r="B27" s="16"/>
      <c r="C27" s="16"/>
      <c r="D27" s="16"/>
      <c r="E27" s="16"/>
      <c r="F27" s="16"/>
      <c r="G27" s="16"/>
      <c r="H27" s="16"/>
    </row>
    <row r="28" spans="1:8">
      <c r="A28" s="16"/>
      <c r="B28" s="16"/>
      <c r="C28" s="16"/>
      <c r="D28" s="16"/>
      <c r="E28" s="16"/>
      <c r="F28" s="16"/>
      <c r="G28" s="16"/>
      <c r="H28" s="16"/>
    </row>
    <row r="29" spans="1:8">
      <c r="A29" s="16"/>
      <c r="B29" s="16"/>
      <c r="C29" s="16"/>
      <c r="D29" s="16"/>
      <c r="E29" s="16"/>
      <c r="F29" s="16"/>
      <c r="G29" s="16"/>
      <c r="H29" s="16"/>
    </row>
    <row r="30" spans="1:8">
      <c r="A30" s="16"/>
      <c r="B30" s="16"/>
      <c r="C30" s="16"/>
      <c r="D30" s="16"/>
      <c r="E30" s="16"/>
      <c r="F30" s="16"/>
      <c r="G30" s="16"/>
      <c r="H30" s="16"/>
    </row>
  </sheetData>
  <mergeCells count="2">
    <mergeCell ref="A1:D1"/>
    <mergeCell ref="A3:D3"/>
  </mergeCells>
  <pageMargins left="0.43307086614173201" right="0.23622047244094499" top="0.55118110236220497" bottom="0.35433070866141703" header="0.31496062992126" footer="0.31496062992126"/>
  <pageSetup paperSize="9" scale="8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прл.1 (3)</vt:lpstr>
      <vt:lpstr>прилож.2 (расходы)</vt:lpstr>
      <vt:lpstr>прилож.3</vt:lpstr>
      <vt:lpstr>прил.4 (источники)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User</cp:lastModifiedBy>
  <cp:lastPrinted>2024-10-16T14:09:00Z</cp:lastPrinted>
  <dcterms:created xsi:type="dcterms:W3CDTF">2008-05-23T07:59:00Z</dcterms:created>
  <dcterms:modified xsi:type="dcterms:W3CDTF">2025-03-12T11:43:33Z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3E5FFE01AE124264A276C9049162C289_13</vt:lpwstr>
  </property>
  <property fmtid="{D5CDD505-2E9C-101B-9397-08002B2CF9AE}" pid="3" name="KSOProductBuildVer">
    <vt:lpwstr>1049-12.2.0.19805</vt:lpwstr>
  </property>
</Properties>
</file>