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3 кв 2016 отчет на сайт СМ" sheetId="8" r:id="rId1"/>
  </sheets>
  <calcPr calcId="125725"/>
</workbook>
</file>

<file path=xl/calcChain.xml><?xml version="1.0" encoding="utf-8"?>
<calcChain xmlns="http://schemas.openxmlformats.org/spreadsheetml/2006/main">
  <c r="B24" i="8"/>
  <c r="B30"/>
  <c r="B29" s="1"/>
  <c r="B22"/>
  <c r="B15"/>
  <c r="B18"/>
  <c r="B37"/>
  <c r="B34"/>
  <c r="B32"/>
  <c r="B25"/>
  <c r="B23"/>
  <c r="B20"/>
  <c r="B16"/>
  <c r="B7"/>
  <c r="B14" l="1"/>
  <c r="B13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<sst xmlns="http://schemas.openxmlformats.org/spreadsheetml/2006/main" count="36" uniqueCount="35">
  <si>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</si>
  <si>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</si>
  <si>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</si>
  <si>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</si>
  <si>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</si>
  <si>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</si>
  <si>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</si>
  <si>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</si>
  <si>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</si>
  <si>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</si>
  <si>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</si>
  <si>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</si>
  <si>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</si>
  <si>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</si>
  <si>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</si>
  <si>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</si>
  <si>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</si>
  <si>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</si>
  <si>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</si>
  <si>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</si>
  <si>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</si>
  <si>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</si>
  <si>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</si>
  <si>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</si>
  <si>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</si>
  <si>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</si>
  <si>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</si>
  <si>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2016 год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</si>
  <si>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</si>
  <si>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</si>
  <si>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</si>
  <si>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Итого расходов за 2016 год</t>
  </si>
  <si>
    <t>Медкомиссия</t>
  </si>
  <si>
    <t>3 квартал 2016 года.</t>
  </si>
  <si>
    <t>Общехозяйственные расходы 2016г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</si>
</sst>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1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Fill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45"/>
  <sheetViews>
    <sheetView tabSelected="1" topLeftCell="A16" workbookViewId="0">
      <selection activeCell="F30" sqref="F30"/>
    </sheetView>
  </sheetViews>
  <sheetFormatPr defaultRowHeight="15"/>
  <cols>
    <col min="1" max="1" width="51.140625" customWidth="1"/>
    <col min="2" max="2" width="30" customWidth="1"/>
    <col min="3" max="3" width="9.28515625" bestFit="1" customWidth="1"/>
  </cols>
  <sheetData>
    <row r="2" spans="1:2" ht="84.75" customHeight="1">
      <c r="A2" s="27" t="s">
        <v>0</v>
      </c>
      <c r="B2" s="27"/>
    </row>
    <row r="3" spans="1:2" ht="20.25">
      <c r="A3" s="28"/>
      <c r="B3" s="28"/>
    </row>
    <row r="4" spans="1:2">
      <c r="A4" s="1"/>
      <c r="B4" s="1"/>
    </row>
    <row r="6" spans="1:2" ht="20.25">
      <c r="A6" s="29" t="s">
        <v>33</v>
      </c>
      <c r="B6" s="29"/>
    </row>
    <row r="7" spans="1:2">
      <c r="A7" s="2" t="s">
        <v>1</v>
      </c>
      <c r="B7" s="2">
        <f>B8+B9</f>
        <v>7440310</v>
      </c>
    </row>
    <row r="8" spans="1:2">
      <c r="A8" s="3" t="s">
        <v>2</v>
      </c>
      <c r="B8" s="3">
        <v>7217300</v>
      </c>
    </row>
    <row r="9" spans="1:2">
      <c r="A9" s="3" t="s">
        <v>3</v>
      </c>
      <c r="B9" s="3">
        <v>223010</v>
      </c>
    </row>
    <row r="12" spans="1:2">
      <c r="A12" s="4" t="s">
        <v>4</v>
      </c>
      <c r="B12" s="5" t="s">
        <v>5</v>
      </c>
    </row>
    <row r="13" spans="1:2">
      <c r="A13" s="6" t="s">
        <v>27</v>
      </c>
      <c r="B13" s="7">
        <f>B14+B25+B28+B29+B35</f>
        <v>7054735</v>
      </c>
    </row>
    <row r="14" spans="1:2">
      <c r="A14" s="8" t="s">
        <v>6</v>
      </c>
      <c r="B14" s="9">
        <f t="shared" ref="B14" si="0">B15+B16+B20+B23+B24</f>
        <v>1209261.22</v>
      </c>
    </row>
    <row r="15" spans="1:2">
      <c r="A15" s="10" t="s">
        <v>7</v>
      </c>
      <c r="B15" s="11">
        <f>51933.56+23675.7</f>
        <v>75609.259999999995</v>
      </c>
    </row>
    <row r="16" spans="1:2">
      <c r="A16" s="10" t="s">
        <v>8</v>
      </c>
      <c r="B16" s="11">
        <f t="shared" ref="B16" si="1">B17+B18+B19</f>
        <v>210332</v>
      </c>
    </row>
    <row r="17" spans="1:3">
      <c r="A17" s="12" t="s">
        <v>9</v>
      </c>
      <c r="B17" s="13">
        <v>166956</v>
      </c>
    </row>
    <row r="18" spans="1:3">
      <c r="A18" s="12" t="s">
        <v>10</v>
      </c>
      <c r="B18" s="13">
        <f>17794*2</f>
        <v>35588</v>
      </c>
    </row>
    <row r="19" spans="1:3">
      <c r="A19" s="12" t="s">
        <v>11</v>
      </c>
      <c r="B19" s="13">
        <v>7788</v>
      </c>
    </row>
    <row r="20" spans="1:3">
      <c r="A20" s="10" t="s">
        <v>12</v>
      </c>
      <c r="B20" s="11">
        <f>B21+B22</f>
        <v>750699.8</v>
      </c>
    </row>
    <row r="21" spans="1:3">
      <c r="A21" s="14" t="s">
        <v>13</v>
      </c>
      <c r="B21" s="15">
        <v>708834.5</v>
      </c>
    </row>
    <row r="22" spans="1:3">
      <c r="A22" s="12" t="s">
        <v>14</v>
      </c>
      <c r="B22" s="15">
        <f>13955.1+27910.2</f>
        <v>41865.300000000003</v>
      </c>
    </row>
    <row r="23" spans="1:3">
      <c r="A23" s="10" t="s">
        <v>15</v>
      </c>
      <c r="B23" s="16">
        <f>27326.5+34363.36+24000+50965</f>
        <v>136654.85999999999</v>
      </c>
    </row>
    <row r="24" spans="1:3">
      <c r="A24" s="10" t="s">
        <v>16</v>
      </c>
      <c r="B24" s="11">
        <f>12675+4399+3405.5+4960+10525.8</f>
        <v>35965.300000000003</v>
      </c>
    </row>
    <row r="25" spans="1:3">
      <c r="A25" s="8" t="s">
        <v>17</v>
      </c>
      <c r="B25" s="8">
        <f t="shared" ref="B25" si="2">B26+B27</f>
        <v>3658366.57</v>
      </c>
    </row>
    <row r="26" spans="1:3">
      <c r="A26" s="17" t="s">
        <v>18</v>
      </c>
      <c r="B26" s="12">
        <v>2755136.9299999997</v>
      </c>
      <c r="C26" s="30"/>
    </row>
    <row r="27" spans="1:3">
      <c r="A27" s="17" t="s">
        <v>19</v>
      </c>
      <c r="B27" s="12">
        <v>903229.64</v>
      </c>
      <c r="C27" s="30"/>
    </row>
    <row r="28" spans="1:3">
      <c r="A28" s="8" t="s">
        <v>20</v>
      </c>
      <c r="B28" s="9"/>
    </row>
    <row r="29" spans="1:3">
      <c r="A29" s="8" t="s">
        <v>21</v>
      </c>
      <c r="B29" s="9">
        <f>B30+B31+B32+B34+B33</f>
        <v>140573.04</v>
      </c>
    </row>
    <row r="30" spans="1:3">
      <c r="A30" s="12" t="s">
        <v>22</v>
      </c>
      <c r="B30" s="13">
        <f>12060+12967.5</f>
        <v>25027.5</v>
      </c>
    </row>
    <row r="31" spans="1:3">
      <c r="A31" s="12" t="s">
        <v>23</v>
      </c>
      <c r="B31" s="13">
        <v>18135</v>
      </c>
    </row>
    <row r="32" spans="1:3">
      <c r="A32" s="12" t="s">
        <v>24</v>
      </c>
      <c r="B32" s="13">
        <f>26150+5460</f>
        <v>31610</v>
      </c>
    </row>
    <row r="33" spans="1:3">
      <c r="A33" s="12" t="s">
        <v>32</v>
      </c>
      <c r="B33" s="13">
        <v>3776.69</v>
      </c>
    </row>
    <row r="34" spans="1:3">
      <c r="A34" s="12" t="s">
        <v>29</v>
      </c>
      <c r="B34" s="13">
        <f>62023.85</f>
        <v>62023.85</v>
      </c>
    </row>
    <row r="35" spans="1:3">
      <c r="A35" s="8" t="s">
        <v>34</v>
      </c>
      <c r="B35" s="9">
        <v>2046534.17</v>
      </c>
    </row>
    <row r="36" spans="1:3">
      <c r="A36" s="18" t="s">
        <v>28</v>
      </c>
      <c r="B36" s="19">
        <v>250000</v>
      </c>
    </row>
    <row r="37" spans="1:3" ht="26.25">
      <c r="A37" s="20" t="s">
        <v>30</v>
      </c>
      <c r="B37" s="21">
        <f>B38+B39</f>
        <v>250000</v>
      </c>
    </row>
    <row r="38" spans="1:3" hidden="1">
      <c r="A38" s="22" t="s">
        <v>8</v>
      </c>
      <c r="B38" s="23"/>
    </row>
    <row r="39" spans="1:3">
      <c r="A39" s="22" t="s">
        <v>25</v>
      </c>
      <c r="B39" s="23">
        <v>250000</v>
      </c>
    </row>
    <row r="40" spans="1:3" ht="18.75">
      <c r="A40" s="26" t="s">
        <v>31</v>
      </c>
      <c r="B40" s="25">
        <f>B36+B13</f>
        <v>7304735</v>
      </c>
      <c r="C40" s="24"/>
    </row>
    <row r="43" spans="1:3">
      <c r="A43" t="s">
        <v>26</v>
      </c>
      <c r="B43" s="24"/>
    </row>
    <row r="45" spans="1:3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кв 2016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2016-12-29T12:29:09Z</dcterms:modified>
</cp:coreProperties>
</file>